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730" windowHeight="9525" tabRatio="906" activeTab="5"/>
  </bookViews>
  <sheets>
    <sheet name="特別区税" sheetId="1" r:id="rId1"/>
    <sheet name="特別区交付金." sheetId="2" r:id="rId2"/>
    <sheet name="財産収入" sheetId="3" r:id="rId3"/>
    <sheet name="地方債" sheetId="4" r:id="rId4"/>
    <sheet name="歳入決算データ" sheetId="5" r:id="rId5"/>
    <sheet name="繰入金に大規模公共事業の書き込み" sheetId="6" r:id="rId6"/>
    <sheet name="Sheet1" sheetId="7" r:id="rId7"/>
  </sheets>
  <definedNames>
    <definedName name="_xlnm.Print_Area" localSheetId="2">'財産収入'!$O$14</definedName>
  </definedNames>
  <calcPr fullCalcOnLoad="1"/>
</workbook>
</file>

<file path=xl/sharedStrings.xml><?xml version="1.0" encoding="utf-8"?>
<sst xmlns="http://schemas.openxmlformats.org/spreadsheetml/2006/main" count="124" uniqueCount="121">
  <si>
    <t>自治体名:目黒区</t>
  </si>
  <si>
    <t xml:space="preserve">  歳入「款・項・目」別決算額</t>
  </si>
  <si>
    <t>区     分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</si>
  <si>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</si>
  <si>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</si>
  <si>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</si>
  <si>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</si>
  <si>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</si>
  <si>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</si>
  <si>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</si>
  <si>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</si>
  <si>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</si>
  <si>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</si>
  <si>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</si>
  <si>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</si>
  <si>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</si>
  <si>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</si>
  <si>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</si>
  <si>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 xml:space="preserve"> 1特別区税</t>
  </si>
  <si>
    <t xml:space="preserve"> 2地方譲与税 </t>
  </si>
  <si>
    <t>　    消費譲与税</t>
  </si>
  <si>
    <t>　　　地方道路譲与税</t>
  </si>
  <si>
    <t>　   自動車重量譲与税</t>
  </si>
  <si>
    <t xml:space="preserve"> 3利 子 割 交付金</t>
  </si>
  <si>
    <t xml:space="preserve"> 4自動車取得税交付金</t>
  </si>
  <si>
    <t xml:space="preserve"> 5財政調整交付金</t>
  </si>
  <si>
    <t>　  普通交付金</t>
  </si>
  <si>
    <t>　  特別交付金</t>
  </si>
  <si>
    <t xml:space="preserve"> 6交通安全交付金</t>
  </si>
  <si>
    <t>一般財源計</t>
  </si>
  <si>
    <t xml:space="preserve"> 7分担金・負担金</t>
  </si>
  <si>
    <t xml:space="preserve">  (1)同級他団体からのもの</t>
  </si>
  <si>
    <t xml:space="preserve">  (2) その他</t>
  </si>
  <si>
    <t xml:space="preserve"> 8使用料</t>
  </si>
  <si>
    <t xml:space="preserve">      (1)授業料</t>
  </si>
  <si>
    <t xml:space="preserve">            幼稚園</t>
  </si>
  <si>
    <t xml:space="preserve">            その他</t>
  </si>
  <si>
    <t xml:space="preserve">      (2)保育所使用料</t>
  </si>
  <si>
    <t xml:space="preserve">      (3)公営住宅使用料</t>
  </si>
  <si>
    <t xml:space="preserve">      (4)その他</t>
  </si>
  <si>
    <t xml:space="preserve"> 9手数料</t>
  </si>
  <si>
    <t xml:space="preserve">  (1)法令に基づくもの</t>
  </si>
  <si>
    <t xml:space="preserve"> 　（２） 条例にもとづくもの</t>
  </si>
  <si>
    <t>10国庫支出金</t>
  </si>
  <si>
    <t>　（１）義務教育費負担金</t>
  </si>
  <si>
    <t>　（２）生活保護費負担金</t>
  </si>
  <si>
    <t>　（３）児童保護費負担金</t>
  </si>
  <si>
    <t>　（４）結核医療費負担金</t>
  </si>
  <si>
    <t>　（５）老人保護費負担金</t>
  </si>
  <si>
    <t>　老人医療費負担金</t>
  </si>
  <si>
    <t>　（６）普通建設事業費支出金</t>
  </si>
  <si>
    <t>　（７）災害復旧事業費支出金</t>
  </si>
  <si>
    <t>　（８）委託金</t>
  </si>
  <si>
    <t>　（９）財政補給金</t>
  </si>
  <si>
    <t>　(10)その他</t>
  </si>
  <si>
    <t>11都支出金</t>
  </si>
  <si>
    <t>　（１）国庫財源を伴うもの</t>
  </si>
  <si>
    <t>　　　①児童保護費負担金</t>
  </si>
  <si>
    <t>　　　②老人保護費負担金</t>
  </si>
  <si>
    <t>　　　　老人医療費負担金</t>
  </si>
  <si>
    <t>　　　③普通建設事業費支出金</t>
  </si>
  <si>
    <t>　　　④災害復旧事業費支出金</t>
  </si>
  <si>
    <t>　　　⑤委託金</t>
  </si>
  <si>
    <t>　　　⑥石油施設立地対策等交付金</t>
  </si>
  <si>
    <t>　　　⑦その他</t>
  </si>
  <si>
    <t>　（２）都費のみのもの</t>
  </si>
  <si>
    <t>　　　①普通建設事業費支出金</t>
  </si>
  <si>
    <t>　　　②その他</t>
  </si>
  <si>
    <t>12財産収入</t>
  </si>
  <si>
    <t>　（１）財産運用収入</t>
  </si>
  <si>
    <t>　（２）財産売払収入</t>
  </si>
  <si>
    <t>　　　　①土地建物</t>
  </si>
  <si>
    <t>　　　　②立木竹</t>
  </si>
  <si>
    <t>　　　　③その他</t>
  </si>
  <si>
    <t>13寄付金</t>
  </si>
  <si>
    <t>14繰入金</t>
  </si>
  <si>
    <t>15繰越金</t>
  </si>
  <si>
    <t>　（１）純繰越金</t>
  </si>
  <si>
    <t>　（２）繰越事業費等充当財源繰越額</t>
  </si>
  <si>
    <t>16諸収入</t>
  </si>
  <si>
    <t>　（１）延滞金加算金及び過料</t>
  </si>
  <si>
    <t>　（２）預金利子</t>
  </si>
  <si>
    <t>　（３）貸付金元利収入</t>
  </si>
  <si>
    <t>　（４）受託事業収入</t>
  </si>
  <si>
    <t>　　　①同級他団体からのもの</t>
  </si>
  <si>
    <t>　　　②民間からのもの</t>
  </si>
  <si>
    <t>　（５）収益事業収入</t>
  </si>
  <si>
    <t>　（６）雑入</t>
  </si>
  <si>
    <t>　　　①一部事務組合配分金</t>
  </si>
  <si>
    <t>17特別区債</t>
  </si>
  <si>
    <t>特定財源計</t>
  </si>
  <si>
    <t>合計</t>
  </si>
  <si>
    <t>（資料）『特別区決算状況』</t>
  </si>
  <si>
    <t>注）国庫支出金の明細</t>
  </si>
  <si>
    <t>年度の変化がある。　　年からは（１）の義務教育費負担金が消滅。</t>
  </si>
  <si>
    <t>老人医療費負担金　</t>
  </si>
  <si>
    <t>は、　　年から　　年までの科目。</t>
  </si>
  <si>
    <t>平成10年度</t>
  </si>
  <si>
    <t>平成11年度</t>
  </si>
  <si>
    <t>平成12年度</t>
  </si>
  <si>
    <t>　地方消費税交付金</t>
  </si>
  <si>
    <t>平成13年度</t>
  </si>
  <si>
    <t>平成14年度</t>
  </si>
  <si>
    <t>平成15年度</t>
  </si>
  <si>
    <t>地方特例交付金</t>
  </si>
  <si>
    <t>平成16年度</t>
  </si>
  <si>
    <t>　配当割交付金</t>
  </si>
  <si>
    <t>株式等譲渡所得割交付金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</si>
  <si>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</si>
  <si>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</si>
  <si>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</si>
  <si>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</si>
  <si>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</si>
  <si>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</si>
  <si>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</si>
  <si>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</si>
  <si>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</si>
  <si>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</si>
  <si>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財政計画</t>
  </si>
  <si>
    <t>当初予算</t>
  </si>
  <si>
    <t>補正2号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</si>
</sst>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22.75"/>
      <color indexed="8"/>
      <name val="ＭＳ Ｐゴシック"/>
      <family val="3"/>
    </font>
    <font>
      <b/>
      <i/>
      <sz val="14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2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56"/>
      <name val="ＭＳ Ｐゴシック"/>
      <family val="3"/>
    </font>
    <font>
      <b/>
      <i/>
      <sz val="28"/>
      <color indexed="8"/>
      <name val="ＭＳ Ｐゴシック"/>
      <family val="3"/>
    </font>
    <font>
      <sz val="11"/>
      <color indexed="8"/>
      <name val="Calibri"/>
      <family val="2"/>
    </font>
    <font>
      <b/>
      <i/>
      <sz val="12"/>
      <color indexed="8"/>
      <name val="ＭＳ Ｐゴシック"/>
      <family val="3"/>
    </font>
    <font>
      <i/>
      <sz val="26.25"/>
      <color indexed="8"/>
      <name val="ＭＳ Ｐゴシック"/>
      <family val="3"/>
    </font>
    <font>
      <i/>
      <sz val="26.5"/>
      <color indexed="8"/>
      <name val="ＭＳ Ｐゴシック"/>
      <family val="3"/>
    </font>
    <font>
      <i/>
      <sz val="4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3" tint="0.39998000860214233"/>
      <name val="ＭＳ Ｐゴシック"/>
      <family val="3"/>
    </font>
    <font>
      <sz val="11"/>
      <color theme="3" tint="-0.24997000396251678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0" fillId="29" borderId="2" applyNumberFormat="0" applyFon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4" applyNumberFormat="0" applyAlignment="0" applyProtection="0"/>
    <xf numFmtId="0" fontId="52" fillId="33" borderId="0" applyNumberFormat="0" applyBorder="0" applyAlignment="0" applyProtection="0"/>
  </cellStyleXfs>
  <cellXfs count="79">
    <xf numFmtId="0" fontId="0" fillId="2" borderId="0" xfId="0" applyNumberFormat="1" applyAlignment="1">
      <alignment/>
    </xf>
    <xf numFmtId="3" fontId="0" fillId="2" borderId="0" xfId="0" applyNumberFormat="1" applyAlignment="1" applyProtection="1">
      <alignment/>
      <protection locked="0"/>
    </xf>
    <xf numFmtId="0" fontId="0" fillId="2" borderId="10" xfId="0" applyNumberForma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0" xfId="0" applyNumberFormat="1" applyAlignment="1" applyProtection="1">
      <alignment/>
      <protection locked="0"/>
    </xf>
    <xf numFmtId="0" fontId="0" fillId="2" borderId="13" xfId="0" applyNumberFormat="1" applyBorder="1" applyAlignment="1" applyProtection="1">
      <alignment/>
      <protection locked="0"/>
    </xf>
    <xf numFmtId="176" fontId="0" fillId="2" borderId="0" xfId="0" applyNumberFormat="1" applyAlignment="1" applyProtection="1">
      <alignment/>
      <protection locked="0"/>
    </xf>
    <xf numFmtId="176" fontId="0" fillId="2" borderId="10" xfId="0" applyNumberFormat="1" applyBorder="1" applyAlignment="1">
      <alignment/>
    </xf>
    <xf numFmtId="176" fontId="0" fillId="2" borderId="11" xfId="0" applyNumberFormat="1" applyBorder="1" applyAlignment="1">
      <alignment/>
    </xf>
    <xf numFmtId="176" fontId="0" fillId="2" borderId="13" xfId="0" applyNumberFormat="1" applyBorder="1" applyAlignment="1">
      <alignment/>
    </xf>
    <xf numFmtId="176" fontId="0" fillId="2" borderId="12" xfId="0" applyNumberFormat="1" applyBorder="1" applyAlignment="1">
      <alignment/>
    </xf>
    <xf numFmtId="176" fontId="0" fillId="2" borderId="14" xfId="0" applyNumberFormat="1" applyBorder="1" applyAlignment="1">
      <alignment/>
    </xf>
    <xf numFmtId="176" fontId="0" fillId="2" borderId="10" xfId="0" applyNumberFormat="1" applyBorder="1" applyAlignment="1" applyProtection="1">
      <alignment horizontal="center"/>
      <protection locked="0"/>
    </xf>
    <xf numFmtId="176" fontId="0" fillId="2" borderId="15" xfId="0" applyNumberFormat="1" applyBorder="1" applyAlignment="1">
      <alignment/>
    </xf>
    <xf numFmtId="176" fontId="0" fillId="2" borderId="16" xfId="0" applyNumberFormat="1" applyBorder="1" applyAlignment="1">
      <alignment/>
    </xf>
    <xf numFmtId="176" fontId="0" fillId="2" borderId="17" xfId="0" applyNumberFormat="1" applyBorder="1" applyAlignment="1">
      <alignment/>
    </xf>
    <xf numFmtId="176" fontId="0" fillId="2" borderId="18" xfId="0" applyNumberFormat="1" applyBorder="1" applyAlignment="1">
      <alignment/>
    </xf>
    <xf numFmtId="176" fontId="0" fillId="2" borderId="19" xfId="0" applyNumberFormat="1" applyBorder="1" applyAlignment="1">
      <alignment/>
    </xf>
    <xf numFmtId="176" fontId="0" fillId="2" borderId="20" xfId="0" applyNumberFormat="1" applyBorder="1" applyAlignment="1">
      <alignment/>
    </xf>
    <xf numFmtId="176" fontId="0" fillId="2" borderId="21" xfId="0" applyNumberFormat="1" applyBorder="1" applyAlignment="1">
      <alignment/>
    </xf>
    <xf numFmtId="176" fontId="0" fillId="2" borderId="22" xfId="0" applyNumberFormat="1" applyBorder="1" applyAlignment="1">
      <alignment/>
    </xf>
    <xf numFmtId="176" fontId="0" fillId="2" borderId="23" xfId="0" applyNumberFormat="1" applyBorder="1" applyAlignment="1" applyProtection="1">
      <alignment/>
      <protection locked="0"/>
    </xf>
    <xf numFmtId="176" fontId="0" fillId="2" borderId="24" xfId="0" applyNumberFormat="1" applyBorder="1" applyAlignment="1">
      <alignment/>
    </xf>
    <xf numFmtId="176" fontId="0" fillId="2" borderId="25" xfId="0" applyNumberFormat="1" applyBorder="1" applyAlignment="1">
      <alignment/>
    </xf>
    <xf numFmtId="176" fontId="0" fillId="2" borderId="26" xfId="0" applyNumberFormat="1" applyBorder="1" applyAlignment="1">
      <alignment/>
    </xf>
    <xf numFmtId="176" fontId="0" fillId="2" borderId="18" xfId="0" applyNumberFormat="1" applyBorder="1" applyAlignment="1" applyProtection="1">
      <alignment/>
      <protection locked="0"/>
    </xf>
    <xf numFmtId="176" fontId="0" fillId="2" borderId="27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3" fontId="0" fillId="2" borderId="28" xfId="0" applyNumberFormat="1" applyBorder="1" applyAlignment="1" applyProtection="1">
      <alignment/>
      <protection locked="0"/>
    </xf>
    <xf numFmtId="0" fontId="0" fillId="2" borderId="24" xfId="0" applyNumberFormat="1" applyBorder="1" applyAlignment="1" applyProtection="1">
      <alignment/>
      <protection locked="0"/>
    </xf>
    <xf numFmtId="176" fontId="0" fillId="2" borderId="29" xfId="0" applyNumberFormat="1" applyBorder="1" applyAlignment="1">
      <alignment/>
    </xf>
    <xf numFmtId="176" fontId="0" fillId="2" borderId="30" xfId="0" applyNumberFormat="1" applyBorder="1" applyAlignment="1">
      <alignment/>
    </xf>
    <xf numFmtId="176" fontId="0" fillId="2" borderId="23" xfId="0" applyNumberFormat="1" applyBorder="1" applyAlignment="1">
      <alignment/>
    </xf>
    <xf numFmtId="176" fontId="0" fillId="2" borderId="28" xfId="0" applyNumberFormat="1" applyBorder="1" applyAlignment="1" applyProtection="1">
      <alignment/>
      <protection locked="0"/>
    </xf>
    <xf numFmtId="176" fontId="0" fillId="2" borderId="31" xfId="0" applyNumberFormat="1" applyBorder="1" applyAlignment="1">
      <alignment/>
    </xf>
    <xf numFmtId="176" fontId="0" fillId="2" borderId="32" xfId="0" applyNumberFormat="1" applyBorder="1" applyAlignment="1">
      <alignment/>
    </xf>
    <xf numFmtId="176" fontId="0" fillId="2" borderId="33" xfId="0" applyNumberFormat="1" applyBorder="1" applyAlignment="1">
      <alignment/>
    </xf>
    <xf numFmtId="176" fontId="0" fillId="2" borderId="34" xfId="0" applyNumberFormat="1" applyBorder="1" applyAlignment="1">
      <alignment/>
    </xf>
    <xf numFmtId="176" fontId="0" fillId="2" borderId="35" xfId="0" applyNumberFormat="1" applyBorder="1" applyAlignment="1">
      <alignment/>
    </xf>
    <xf numFmtId="176" fontId="0" fillId="2" borderId="36" xfId="0" applyNumberFormat="1" applyBorder="1" applyAlignment="1">
      <alignment/>
    </xf>
    <xf numFmtId="176" fontId="0" fillId="2" borderId="33" xfId="0" applyNumberFormat="1" applyBorder="1" applyAlignment="1" applyProtection="1">
      <alignment horizontal="center"/>
      <protection locked="0"/>
    </xf>
    <xf numFmtId="176" fontId="0" fillId="2" borderId="37" xfId="0" applyNumberFormat="1" applyBorder="1" applyAlignment="1">
      <alignment/>
    </xf>
    <xf numFmtId="176" fontId="0" fillId="2" borderId="38" xfId="0" applyNumberFormat="1" applyBorder="1" applyAlignment="1">
      <alignment/>
    </xf>
    <xf numFmtId="176" fontId="0" fillId="2" borderId="39" xfId="0" applyNumberFormat="1" applyBorder="1" applyAlignment="1">
      <alignment/>
    </xf>
    <xf numFmtId="176" fontId="0" fillId="2" borderId="40" xfId="0" applyNumberFormat="1" applyBorder="1" applyAlignment="1">
      <alignment/>
    </xf>
    <xf numFmtId="176" fontId="0" fillId="2" borderId="41" xfId="0" applyNumberFormat="1" applyBorder="1" applyAlignment="1" applyProtection="1">
      <alignment/>
      <protection locked="0"/>
    </xf>
    <xf numFmtId="176" fontId="0" fillId="2" borderId="24" xfId="0" applyNumberFormat="1" applyBorder="1" applyAlignment="1" applyProtection="1">
      <alignment/>
      <protection locked="0"/>
    </xf>
    <xf numFmtId="0" fontId="0" fillId="2" borderId="13" xfId="0" applyNumberFormat="1" applyBorder="1" applyAlignment="1">
      <alignment horizontal="center"/>
    </xf>
    <xf numFmtId="176" fontId="0" fillId="2" borderId="41" xfId="0" applyNumberFormat="1" applyBorder="1" applyAlignment="1">
      <alignment/>
    </xf>
    <xf numFmtId="176" fontId="0" fillId="2" borderId="40" xfId="0" applyNumberFormat="1" applyBorder="1" applyAlignment="1" applyProtection="1">
      <alignment/>
      <protection locked="0"/>
    </xf>
    <xf numFmtId="176" fontId="5" fillId="2" borderId="25" xfId="0" applyNumberFormat="1" applyFont="1" applyBorder="1" applyAlignment="1">
      <alignment/>
    </xf>
    <xf numFmtId="176" fontId="5" fillId="2" borderId="13" xfId="0" applyNumberFormat="1" applyFont="1" applyBorder="1" applyAlignment="1">
      <alignment/>
    </xf>
    <xf numFmtId="176" fontId="5" fillId="2" borderId="24" xfId="0" applyNumberFormat="1" applyFont="1" applyBorder="1" applyAlignment="1">
      <alignment/>
    </xf>
    <xf numFmtId="176" fontId="5" fillId="2" borderId="18" xfId="0" applyNumberFormat="1" applyFont="1" applyBorder="1" applyAlignment="1" applyProtection="1">
      <alignment/>
      <protection locked="0"/>
    </xf>
    <xf numFmtId="0" fontId="5" fillId="2" borderId="0" xfId="0" applyNumberFormat="1" applyFont="1" applyAlignment="1">
      <alignment/>
    </xf>
    <xf numFmtId="38" fontId="36" fillId="0" borderId="24" xfId="47" applyFont="1" applyBorder="1" applyAlignment="1">
      <alignment vertical="center"/>
    </xf>
    <xf numFmtId="38" fontId="36" fillId="0" borderId="42" xfId="47" applyFont="1" applyBorder="1" applyAlignment="1">
      <alignment vertical="center"/>
    </xf>
    <xf numFmtId="176" fontId="53" fillId="2" borderId="25" xfId="0" applyNumberFormat="1" applyFont="1" applyBorder="1" applyAlignment="1">
      <alignment/>
    </xf>
    <xf numFmtId="176" fontId="53" fillId="2" borderId="24" xfId="0" applyNumberFormat="1" applyFont="1" applyBorder="1" applyAlignment="1">
      <alignment/>
    </xf>
    <xf numFmtId="176" fontId="53" fillId="2" borderId="18" xfId="0" applyNumberFormat="1" applyFont="1" applyBorder="1" applyAlignment="1" applyProtection="1">
      <alignment/>
      <protection locked="0"/>
    </xf>
    <xf numFmtId="176" fontId="53" fillId="2" borderId="40" xfId="0" applyNumberFormat="1" applyFont="1" applyBorder="1" applyAlignment="1" applyProtection="1">
      <alignment/>
      <protection locked="0"/>
    </xf>
    <xf numFmtId="176" fontId="53" fillId="2" borderId="40" xfId="0" applyNumberFormat="1" applyFont="1" applyBorder="1" applyAlignment="1">
      <alignment/>
    </xf>
    <xf numFmtId="176" fontId="53" fillId="2" borderId="18" xfId="0" applyNumberFormat="1" applyFont="1" applyBorder="1" applyAlignment="1">
      <alignment/>
    </xf>
    <xf numFmtId="176" fontId="53" fillId="2" borderId="39" xfId="0" applyNumberFormat="1" applyFont="1" applyBorder="1" applyAlignment="1">
      <alignment/>
    </xf>
    <xf numFmtId="176" fontId="54" fillId="2" borderId="18" xfId="0" applyNumberFormat="1" applyFont="1" applyBorder="1" applyAlignment="1" applyProtection="1">
      <alignment/>
      <protection locked="0"/>
    </xf>
    <xf numFmtId="38" fontId="53" fillId="0" borderId="43" xfId="47" applyFont="1" applyBorder="1" applyAlignment="1">
      <alignment/>
    </xf>
    <xf numFmtId="38" fontId="55" fillId="0" borderId="42" xfId="47" applyFont="1" applyBorder="1" applyAlignment="1">
      <alignment vertical="center"/>
    </xf>
    <xf numFmtId="0" fontId="0" fillId="2" borderId="44" xfId="0" applyNumberFormat="1" applyBorder="1" applyAlignment="1">
      <alignment/>
    </xf>
    <xf numFmtId="38" fontId="36" fillId="0" borderId="44" xfId="47" applyFont="1" applyFill="1" applyBorder="1" applyAlignment="1">
      <alignment vertical="center"/>
    </xf>
    <xf numFmtId="38" fontId="36" fillId="0" borderId="45" xfId="47" applyFont="1" applyBorder="1" applyAlignment="1">
      <alignment vertical="center"/>
    </xf>
    <xf numFmtId="176" fontId="53" fillId="2" borderId="23" xfId="0" applyNumberFormat="1" applyFont="1" applyBorder="1" applyAlignment="1">
      <alignment/>
    </xf>
    <xf numFmtId="176" fontId="0" fillId="2" borderId="18" xfId="0" applyNumberFormat="1" applyFont="1" applyBorder="1" applyAlignment="1" applyProtection="1">
      <alignment/>
      <protection locked="0"/>
    </xf>
    <xf numFmtId="176" fontId="0" fillId="2" borderId="13" xfId="0" applyNumberFormat="1" applyFont="1" applyBorder="1" applyAlignment="1">
      <alignment/>
    </xf>
    <xf numFmtId="176" fontId="0" fillId="2" borderId="25" xfId="0" applyNumberFormat="1" applyFont="1" applyBorder="1" applyAlignment="1">
      <alignment/>
    </xf>
    <xf numFmtId="38" fontId="36" fillId="0" borderId="0" xfId="47" applyFont="1" applyFill="1" applyBorder="1" applyAlignment="1">
      <alignment vertical="center"/>
    </xf>
    <xf numFmtId="38" fontId="0" fillId="2" borderId="46" xfId="47" applyFont="1" applyFill="1" applyBorder="1" applyAlignment="1">
      <alignment/>
    </xf>
    <xf numFmtId="38" fontId="0" fillId="2" borderId="13" xfId="47" applyFont="1" applyFill="1" applyBorder="1" applyAlignment="1">
      <alignment/>
    </xf>
    <xf numFmtId="176" fontId="53" fillId="2" borderId="47" xfId="0" applyNumberFormat="1" applyFont="1" applyBorder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特別区税</a:t>
            </a:r>
          </a:p>
        </c:rich>
      </c:tx>
      <c:layout>
        <c:manualLayout>
          <c:xMode val="factor"/>
          <c:yMode val="factor"/>
          <c:x val="0.002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5"/>
          <c:y val="0.13625"/>
          <c:w val="0.9892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'歳入決算データ'!$B$6</c:f>
              <c:strCache>
                <c:ptCount val="1"/>
                <c:pt idx="0">
                  <c:v> 1特別区税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3333CC"/>
                </a:solidFill>
              </a:ln>
            </c:spPr>
          </c:marker>
          <c:dPt>
            <c:idx val="27"/>
            <c:spPr>
              <a:solidFill>
                <a:srgbClr val="CCC1DA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28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29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30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31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('歳入決算データ'!$C$5:$X$5,'歳入決算データ'!$Y$5:$AB$5,'歳入決算データ'!$AC$5,'歳入決算データ'!$AD$5,'歳入決算データ'!$AE$5:$AH$5)</c:f>
              <c:numCach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('歳入決算データ'!$C$6:$X$6,'歳入決算データ'!$Y$6:$AB$6,'歳入決算データ'!$AC$6,'歳入決算データ'!$AD$6,'歳入決算データ'!$AE$6:$AH$6)</c:f>
              <c:numCache>
                <c:ptCount val="32"/>
                <c:pt idx="0">
                  <c:v>23668813</c:v>
                </c:pt>
                <c:pt idx="1">
                  <c:v>24753632</c:v>
                </c:pt>
                <c:pt idx="2">
                  <c:v>27058947</c:v>
                </c:pt>
                <c:pt idx="3">
                  <c:v>29340900</c:v>
                </c:pt>
                <c:pt idx="4">
                  <c:v>32801771</c:v>
                </c:pt>
                <c:pt idx="5">
                  <c:v>35460108</c:v>
                </c:pt>
                <c:pt idx="6">
                  <c:v>36366853</c:v>
                </c:pt>
                <c:pt idx="7">
                  <c:v>38599309</c:v>
                </c:pt>
                <c:pt idx="8">
                  <c:v>42338283</c:v>
                </c:pt>
                <c:pt idx="9">
                  <c:v>41216280</c:v>
                </c:pt>
                <c:pt idx="10">
                  <c:v>38184363</c:v>
                </c:pt>
                <c:pt idx="11">
                  <c:v>32420678</c:v>
                </c:pt>
                <c:pt idx="12">
                  <c:v>33460028</c:v>
                </c:pt>
                <c:pt idx="13">
                  <c:v>33582856</c:v>
                </c:pt>
                <c:pt idx="14">
                  <c:v>37731065</c:v>
                </c:pt>
                <c:pt idx="15">
                  <c:v>37484293</c:v>
                </c:pt>
                <c:pt idx="16">
                  <c:v>35613221</c:v>
                </c:pt>
                <c:pt idx="17">
                  <c:v>35293436</c:v>
                </c:pt>
                <c:pt idx="18">
                  <c:v>36604375</c:v>
                </c:pt>
                <c:pt idx="19">
                  <c:v>36908046</c:v>
                </c:pt>
                <c:pt idx="20">
                  <c:v>36788399</c:v>
                </c:pt>
                <c:pt idx="21">
                  <c:v>36519164</c:v>
                </c:pt>
                <c:pt idx="22">
                  <c:v>37677965</c:v>
                </c:pt>
                <c:pt idx="23">
                  <c:v>41350359</c:v>
                </c:pt>
                <c:pt idx="24">
                  <c:v>41997972</c:v>
                </c:pt>
                <c:pt idx="25">
                  <c:v>45658966</c:v>
                </c:pt>
                <c:pt idx="26">
                  <c:v>40992692</c:v>
                </c:pt>
                <c:pt idx="27">
                  <c:v>37545382</c:v>
                </c:pt>
                <c:pt idx="28">
                  <c:v>36875162</c:v>
                </c:pt>
                <c:pt idx="29">
                  <c:v>40930000</c:v>
                </c:pt>
                <c:pt idx="30">
                  <c:v>42350000</c:v>
                </c:pt>
                <c:pt idx="31">
                  <c:v>42920000</c:v>
                </c:pt>
              </c:numCache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7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  <c:min val="2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7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特別区交付金</a:t>
            </a:r>
          </a:p>
        </c:rich>
      </c:tx>
      <c:layout>
        <c:manualLayout>
          <c:xMode val="factor"/>
          <c:yMode val="factor"/>
          <c:x val="0.00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545"/>
          <c:w val="0.986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'歳入決算データ'!$B$17</c:f>
              <c:strCache>
                <c:ptCount val="1"/>
                <c:pt idx="0">
                  <c:v> 5財政調整交付金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3333CC"/>
                </a:solidFill>
              </a:ln>
            </c:spPr>
          </c:marker>
          <c:dPt>
            <c:idx val="27"/>
            <c:spPr>
              <a:solidFill>
                <a:srgbClr val="CCC1DA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28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29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30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Pt>
            <c:idx val="31"/>
            <c:spPr>
              <a:solidFill>
                <a:srgbClr val="FCD5B5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E3E3E3"/>
                </a:solidFill>
                <a:ln>
                  <a:solidFill>
                    <a:srgbClr val="3333CC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'歳入決算データ'!$C$5:$AH$5</c:f>
              <c:numCach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'歳入決算データ'!$C$17:$AH$17</c:f>
              <c:numCache>
                <c:ptCount val="32"/>
                <c:pt idx="0">
                  <c:v>3893204</c:v>
                </c:pt>
                <c:pt idx="1">
                  <c:v>6286343</c:v>
                </c:pt>
                <c:pt idx="2">
                  <c:v>5983652</c:v>
                </c:pt>
                <c:pt idx="3">
                  <c:v>6487417</c:v>
                </c:pt>
                <c:pt idx="4">
                  <c:v>14703091</c:v>
                </c:pt>
                <c:pt idx="5">
                  <c:v>11126891</c:v>
                </c:pt>
                <c:pt idx="6">
                  <c:v>12085908</c:v>
                </c:pt>
                <c:pt idx="7">
                  <c:v>9653574</c:v>
                </c:pt>
                <c:pt idx="8">
                  <c:v>8286607</c:v>
                </c:pt>
                <c:pt idx="9">
                  <c:v>12589629</c:v>
                </c:pt>
                <c:pt idx="10">
                  <c:v>10081977</c:v>
                </c:pt>
                <c:pt idx="11">
                  <c:v>10369653</c:v>
                </c:pt>
                <c:pt idx="12">
                  <c:v>11830264</c:v>
                </c:pt>
                <c:pt idx="13">
                  <c:v>13259548</c:v>
                </c:pt>
                <c:pt idx="14">
                  <c:v>12496284</c:v>
                </c:pt>
                <c:pt idx="15">
                  <c:v>13486685</c:v>
                </c:pt>
                <c:pt idx="16">
                  <c:v>11280634</c:v>
                </c:pt>
                <c:pt idx="17">
                  <c:v>18026934</c:v>
                </c:pt>
                <c:pt idx="18">
                  <c:v>17475586</c:v>
                </c:pt>
                <c:pt idx="19">
                  <c:v>12599180</c:v>
                </c:pt>
                <c:pt idx="20">
                  <c:v>15645871</c:v>
                </c:pt>
                <c:pt idx="21">
                  <c:v>12814248</c:v>
                </c:pt>
                <c:pt idx="22">
                  <c:v>14987477</c:v>
                </c:pt>
                <c:pt idx="23">
                  <c:v>15964674</c:v>
                </c:pt>
                <c:pt idx="24">
                  <c:v>21652754</c:v>
                </c:pt>
                <c:pt idx="25">
                  <c:v>18748653</c:v>
                </c:pt>
                <c:pt idx="26">
                  <c:v>13631508</c:v>
                </c:pt>
                <c:pt idx="27">
                  <c:v>14078054</c:v>
                </c:pt>
                <c:pt idx="28">
                  <c:v>14540000</c:v>
                </c:pt>
                <c:pt idx="29">
                  <c:v>14830000</c:v>
                </c:pt>
                <c:pt idx="30">
                  <c:v>13140000</c:v>
                </c:pt>
                <c:pt idx="31">
                  <c:v>12960000</c:v>
                </c:pt>
              </c:numCache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2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8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財産収入 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35"/>
          <c:w val="0.979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'歳入決算データ'!$B$60</c:f>
              <c:strCache>
                <c:ptCount val="1"/>
                <c:pt idx="0">
                  <c:v>12財産収入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'歳入決算データ'!$C$5:$AC$5</c:f>
              <c:numCache>
                <c:ptCount val="2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'歳入決算データ'!$C$60:$AC$60</c:f>
              <c:numCache>
                <c:ptCount val="27"/>
                <c:pt idx="0">
                  <c:v>317955</c:v>
                </c:pt>
                <c:pt idx="1">
                  <c:v>296878</c:v>
                </c:pt>
                <c:pt idx="2">
                  <c:v>352157</c:v>
                </c:pt>
                <c:pt idx="3">
                  <c:v>346138</c:v>
                </c:pt>
                <c:pt idx="4">
                  <c:v>511335</c:v>
                </c:pt>
                <c:pt idx="5">
                  <c:v>583411</c:v>
                </c:pt>
                <c:pt idx="6">
                  <c:v>2195117</c:v>
                </c:pt>
                <c:pt idx="7">
                  <c:v>2093326</c:v>
                </c:pt>
                <c:pt idx="8">
                  <c:v>2322910</c:v>
                </c:pt>
                <c:pt idx="9">
                  <c:v>1673056</c:v>
                </c:pt>
                <c:pt idx="10">
                  <c:v>1834193</c:v>
                </c:pt>
                <c:pt idx="11">
                  <c:v>778276</c:v>
                </c:pt>
                <c:pt idx="12">
                  <c:v>471571</c:v>
                </c:pt>
                <c:pt idx="13">
                  <c:v>246193</c:v>
                </c:pt>
                <c:pt idx="14">
                  <c:v>180188</c:v>
                </c:pt>
                <c:pt idx="15">
                  <c:v>177100</c:v>
                </c:pt>
                <c:pt idx="16">
                  <c:v>185289</c:v>
                </c:pt>
                <c:pt idx="17">
                  <c:v>563676</c:v>
                </c:pt>
                <c:pt idx="18">
                  <c:v>258146</c:v>
                </c:pt>
                <c:pt idx="19">
                  <c:v>12000477</c:v>
                </c:pt>
                <c:pt idx="20">
                  <c:v>3432926</c:v>
                </c:pt>
                <c:pt idx="21">
                  <c:v>218139</c:v>
                </c:pt>
                <c:pt idx="22">
                  <c:v>65955</c:v>
                </c:pt>
                <c:pt idx="23">
                  <c:v>91269</c:v>
                </c:pt>
                <c:pt idx="24">
                  <c:v>146889</c:v>
                </c:pt>
                <c:pt idx="25">
                  <c:v>2506249</c:v>
                </c:pt>
                <c:pt idx="26">
                  <c:v>205161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175"/>
              <c:y val="-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"/>
          <c:w val="0.979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'歳入決算データ'!$B$82</c:f>
              <c:strCache>
                <c:ptCount val="1"/>
                <c:pt idx="0">
                  <c:v>17特別区債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'歳入決算データ'!$C$5:$AC$5</c:f>
              <c:numCache>
                <c:ptCount val="2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'歳入決算データ'!$C$82:$AC$82</c:f>
              <c:numCache>
                <c:ptCount val="27"/>
                <c:pt idx="0">
                  <c:v>7735300</c:v>
                </c:pt>
                <c:pt idx="1">
                  <c:v>3118600</c:v>
                </c:pt>
                <c:pt idx="2">
                  <c:v>2042000</c:v>
                </c:pt>
                <c:pt idx="3">
                  <c:v>3916000</c:v>
                </c:pt>
                <c:pt idx="4">
                  <c:v>1237000</c:v>
                </c:pt>
                <c:pt idx="5">
                  <c:v>1728000</c:v>
                </c:pt>
                <c:pt idx="6">
                  <c:v>2503000</c:v>
                </c:pt>
                <c:pt idx="7">
                  <c:v>1802000</c:v>
                </c:pt>
                <c:pt idx="8">
                  <c:v>9653000</c:v>
                </c:pt>
                <c:pt idx="9">
                  <c:v>12790000</c:v>
                </c:pt>
                <c:pt idx="10">
                  <c:v>6900300</c:v>
                </c:pt>
                <c:pt idx="11">
                  <c:v>11414900</c:v>
                </c:pt>
                <c:pt idx="12">
                  <c:v>10772000</c:v>
                </c:pt>
                <c:pt idx="13">
                  <c:v>10022400</c:v>
                </c:pt>
                <c:pt idx="14">
                  <c:v>16183100</c:v>
                </c:pt>
                <c:pt idx="15">
                  <c:v>11354200</c:v>
                </c:pt>
                <c:pt idx="16">
                  <c:v>23316100</c:v>
                </c:pt>
                <c:pt idx="17">
                  <c:v>17082200</c:v>
                </c:pt>
                <c:pt idx="18">
                  <c:v>11446884</c:v>
                </c:pt>
                <c:pt idx="19">
                  <c:v>5597616</c:v>
                </c:pt>
                <c:pt idx="20">
                  <c:v>6271800</c:v>
                </c:pt>
                <c:pt idx="21">
                  <c:v>2690800</c:v>
                </c:pt>
                <c:pt idx="22">
                  <c:v>5957300</c:v>
                </c:pt>
                <c:pt idx="23">
                  <c:v>6260000</c:v>
                </c:pt>
                <c:pt idx="24">
                  <c:v>650000</c:v>
                </c:pt>
                <c:pt idx="25">
                  <c:v>3579000</c:v>
                </c:pt>
                <c:pt idx="26">
                  <c:v>1662</c:v>
                </c:pt>
              </c:numCache>
            </c:numRef>
          </c:val>
          <c:smooth val="0"/>
        </c:ser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7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繰入金</a:t>
            </a:r>
            <a:r>
              <a:rPr lang="en-US" cap="none" sz="26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26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75"/>
          <c:w val="0.961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'歳入決算データ'!$B$67</c:f>
              <c:strCache>
                <c:ptCount val="1"/>
                <c:pt idx="0">
                  <c:v>14繰入金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7"/>
            <c:spPr>
              <a:solidFill>
                <a:srgbClr val="B3A2C7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solidFill>
                <a:srgbClr val="E6B9B8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'歳入決算データ'!$C$5:$AE$5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'歳入決算データ'!$C$67:$AE$67</c:f>
              <c:numCache>
                <c:ptCount val="29"/>
                <c:pt idx="0">
                  <c:v>211182</c:v>
                </c:pt>
                <c:pt idx="1">
                  <c:v>70804</c:v>
                </c:pt>
                <c:pt idx="2">
                  <c:v>67110</c:v>
                </c:pt>
                <c:pt idx="3">
                  <c:v>106794</c:v>
                </c:pt>
                <c:pt idx="4">
                  <c:v>1284298</c:v>
                </c:pt>
                <c:pt idx="5">
                  <c:v>452665</c:v>
                </c:pt>
                <c:pt idx="6">
                  <c:v>317068</c:v>
                </c:pt>
                <c:pt idx="7">
                  <c:v>740006</c:v>
                </c:pt>
                <c:pt idx="8">
                  <c:v>1090998</c:v>
                </c:pt>
                <c:pt idx="9">
                  <c:v>3193755</c:v>
                </c:pt>
                <c:pt idx="10">
                  <c:v>837793</c:v>
                </c:pt>
                <c:pt idx="11">
                  <c:v>3948939</c:v>
                </c:pt>
                <c:pt idx="12">
                  <c:v>440359</c:v>
                </c:pt>
                <c:pt idx="13">
                  <c:v>413770</c:v>
                </c:pt>
                <c:pt idx="14">
                  <c:v>5251485</c:v>
                </c:pt>
                <c:pt idx="15">
                  <c:v>4782670</c:v>
                </c:pt>
                <c:pt idx="16">
                  <c:v>10174332</c:v>
                </c:pt>
                <c:pt idx="17">
                  <c:v>4426104</c:v>
                </c:pt>
                <c:pt idx="18">
                  <c:v>10695357</c:v>
                </c:pt>
                <c:pt idx="19">
                  <c:v>11543355</c:v>
                </c:pt>
                <c:pt idx="20">
                  <c:v>4371798</c:v>
                </c:pt>
                <c:pt idx="21">
                  <c:v>1858103</c:v>
                </c:pt>
                <c:pt idx="22">
                  <c:v>491202</c:v>
                </c:pt>
                <c:pt idx="23">
                  <c:v>772493</c:v>
                </c:pt>
                <c:pt idx="24">
                  <c:v>1689928</c:v>
                </c:pt>
                <c:pt idx="25">
                  <c:v>1777283</c:v>
                </c:pt>
                <c:pt idx="26">
                  <c:v>6742751</c:v>
                </c:pt>
                <c:pt idx="27">
                  <c:v>4026637</c:v>
                </c:pt>
                <c:pt idx="28">
                  <c:v>6489608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9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繰入金</a:t>
            </a:r>
            <a:r>
              <a:rPr lang="en-US" cap="none" sz="26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02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15"/>
          <c:w val="0.97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'歳入決算データ'!$B$67</c:f>
              <c:strCache>
                <c:ptCount val="1"/>
                <c:pt idx="0">
                  <c:v>14繰入金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7"/>
            <c:spPr>
              <a:solidFill>
                <a:srgbClr val="B3A2C7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solidFill>
                <a:srgbClr val="E6B9B8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'歳入決算データ'!$C$5:$AE$5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'歳入決算データ'!$C$67:$AE$67</c:f>
              <c:numCache>
                <c:ptCount val="29"/>
                <c:pt idx="0">
                  <c:v>211182</c:v>
                </c:pt>
                <c:pt idx="1">
                  <c:v>70804</c:v>
                </c:pt>
                <c:pt idx="2">
                  <c:v>67110</c:v>
                </c:pt>
                <c:pt idx="3">
                  <c:v>106794</c:v>
                </c:pt>
                <c:pt idx="4">
                  <c:v>1284298</c:v>
                </c:pt>
                <c:pt idx="5">
                  <c:v>452665</c:v>
                </c:pt>
                <c:pt idx="6">
                  <c:v>317068</c:v>
                </c:pt>
                <c:pt idx="7">
                  <c:v>740006</c:v>
                </c:pt>
                <c:pt idx="8">
                  <c:v>1090998</c:v>
                </c:pt>
                <c:pt idx="9">
                  <c:v>3193755</c:v>
                </c:pt>
                <c:pt idx="10">
                  <c:v>837793</c:v>
                </c:pt>
                <c:pt idx="11">
                  <c:v>3948939</c:v>
                </c:pt>
                <c:pt idx="12">
                  <c:v>440359</c:v>
                </c:pt>
                <c:pt idx="13">
                  <c:v>413770</c:v>
                </c:pt>
                <c:pt idx="14">
                  <c:v>5251485</c:v>
                </c:pt>
                <c:pt idx="15">
                  <c:v>4782670</c:v>
                </c:pt>
                <c:pt idx="16">
                  <c:v>10174332</c:v>
                </c:pt>
                <c:pt idx="17">
                  <c:v>4426104</c:v>
                </c:pt>
                <c:pt idx="18">
                  <c:v>10695357</c:v>
                </c:pt>
                <c:pt idx="19">
                  <c:v>11543355</c:v>
                </c:pt>
                <c:pt idx="20">
                  <c:v>4371798</c:v>
                </c:pt>
                <c:pt idx="21">
                  <c:v>1858103</c:v>
                </c:pt>
                <c:pt idx="22">
                  <c:v>491202</c:v>
                </c:pt>
                <c:pt idx="23">
                  <c:v>772493</c:v>
                </c:pt>
                <c:pt idx="24">
                  <c:v>1689928</c:v>
                </c:pt>
                <c:pt idx="25">
                  <c:v>1777283</c:v>
                </c:pt>
                <c:pt idx="26">
                  <c:v>6742751</c:v>
                </c:pt>
                <c:pt idx="27">
                  <c:v>4026637</c:v>
                </c:pt>
                <c:pt idx="28">
                  <c:v>6489608</c:v>
                </c:pt>
              </c:numCache>
            </c:numRef>
          </c:val>
          <c:smooth val="0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9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0.10875</cdr:y>
    </cdr:from>
    <cdr:to>
      <cdr:x>0.9735</cdr:x>
      <cdr:y>0.15375</cdr:y>
    </cdr:to>
    <cdr:sp>
      <cdr:nvSpPr>
        <cdr:cNvPr id="1" name="正方形/長方形 1"/>
        <cdr:cNvSpPr>
          <a:spLocks/>
        </cdr:cNvSpPr>
      </cdr:nvSpPr>
      <cdr:spPr>
        <a:xfrm>
          <a:off x="3705225" y="619125"/>
          <a:ext cx="5257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1983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は決算、</a:t>
          </a: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は補正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号、</a:t>
          </a: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は当初予算、</a:t>
          </a:r>
          <a:r>
            <a:rPr lang="en-US" cap="none" sz="1100" b="0" i="0" u="none" baseline="0">
              <a:solidFill>
                <a:srgbClr val="000000"/>
              </a:solidFill>
            </a:rPr>
            <a:t>2012-2014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は財政計画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0.00625</cdr:y>
    </cdr:from>
    <cdr:to>
      <cdr:x>0.91</cdr:x>
      <cdr:y>0.1155</cdr:y>
    </cdr:to>
    <cdr:sp>
      <cdr:nvSpPr>
        <cdr:cNvPr id="1" name="Rectangle 2"/>
        <cdr:cNvSpPr>
          <a:spLocks/>
        </cdr:cNvSpPr>
      </cdr:nvSpPr>
      <cdr:spPr>
        <a:xfrm>
          <a:off x="5391150" y="28575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補助金の手当てが少ない新庁舎移転など大型ハコモノのために、区単独事業費の伸びと連動して基金繰り入れが異常に増えた。</a:t>
          </a:r>
        </a:p>
      </cdr:txBody>
    </cdr:sp>
  </cdr:relSizeAnchor>
  <cdr:relSizeAnchor xmlns:cdr="http://schemas.openxmlformats.org/drawingml/2006/chartDrawing">
    <cdr:from>
      <cdr:x>0.93</cdr:x>
      <cdr:y>0.2735</cdr:y>
    </cdr:from>
    <cdr:to>
      <cdr:x>0.9535</cdr:x>
      <cdr:y>0.41425</cdr:y>
    </cdr:to>
    <cdr:sp>
      <cdr:nvSpPr>
        <cdr:cNvPr id="2" name="正方形/長方形 2"/>
        <cdr:cNvSpPr>
          <a:spLocks/>
        </cdr:cNvSpPr>
      </cdr:nvSpPr>
      <cdr:spPr>
        <a:xfrm>
          <a:off x="8639175" y="1657350"/>
          <a:ext cx="2190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補正２号</a:t>
          </a:r>
        </a:p>
      </cdr:txBody>
    </cdr:sp>
  </cdr:relSizeAnchor>
  <cdr:relSizeAnchor xmlns:cdr="http://schemas.openxmlformats.org/drawingml/2006/chartDrawing">
    <cdr:from>
      <cdr:x>0.96125</cdr:x>
      <cdr:y>0.272</cdr:y>
    </cdr:from>
    <cdr:to>
      <cdr:x>0.983</cdr:x>
      <cdr:y>0.41225</cdr:y>
    </cdr:to>
    <cdr:sp>
      <cdr:nvSpPr>
        <cdr:cNvPr id="3" name="正方形/長方形 3"/>
        <cdr:cNvSpPr>
          <a:spLocks/>
        </cdr:cNvSpPr>
      </cdr:nvSpPr>
      <cdr:spPr>
        <a:xfrm>
          <a:off x="8934450" y="1647825"/>
          <a:ext cx="2000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当初予算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0.37675</cdr:x>
      <cdr:y>0.78675</cdr:y>
    </cdr:from>
    <cdr:to>
      <cdr:x>0.69125</cdr:x>
      <cdr:y>0.791</cdr:y>
    </cdr:to>
    <cdr:sp>
      <cdr:nvSpPr>
        <cdr:cNvPr id="4" name="直線コネクタ 5"/>
        <cdr:cNvSpPr>
          <a:spLocks/>
        </cdr:cNvSpPr>
      </cdr:nvSpPr>
      <cdr:spPr>
        <a:xfrm flipV="1">
          <a:off x="3495675" y="4781550"/>
          <a:ext cx="2924175" cy="2857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0.7215</cdr:y>
    </cdr:from>
    <cdr:to>
      <cdr:x>0.667</cdr:x>
      <cdr:y>0.723</cdr:y>
    </cdr:to>
    <cdr:sp>
      <cdr:nvSpPr>
        <cdr:cNvPr id="5" name="直線コネクタ 6"/>
        <cdr:cNvSpPr>
          <a:spLocks/>
        </cdr:cNvSpPr>
      </cdr:nvSpPr>
      <cdr:spPr>
        <a:xfrm>
          <a:off x="4276725" y="4391025"/>
          <a:ext cx="1914525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0.52975</cdr:x>
      <cdr:y>0.5715</cdr:y>
    </cdr:from>
    <cdr:to>
      <cdr:x>0.6685</cdr:x>
      <cdr:y>0.57375</cdr:y>
    </cdr:to>
    <cdr:sp>
      <cdr:nvSpPr>
        <cdr:cNvPr id="6" name="直線コネクタ 7"/>
        <cdr:cNvSpPr>
          <a:spLocks/>
        </cdr:cNvSpPr>
      </cdr:nvSpPr>
      <cdr:spPr>
        <a:xfrm>
          <a:off x="4924425" y="3476625"/>
          <a:ext cx="1285875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0.4745</cdr:y>
    </cdr:from>
    <cdr:to>
      <cdr:x>0.931</cdr:x>
      <cdr:y>0.48025</cdr:y>
    </cdr:to>
    <cdr:sp>
      <cdr:nvSpPr>
        <cdr:cNvPr id="7" name="直線コネクタ 8"/>
        <cdr:cNvSpPr>
          <a:spLocks/>
        </cdr:cNvSpPr>
      </cdr:nvSpPr>
      <cdr:spPr>
        <a:xfrm>
          <a:off x="5867400" y="2886075"/>
          <a:ext cx="2781300" cy="38100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0.37775</cdr:x>
      <cdr:y>0.78525</cdr:y>
    </cdr:from>
    <cdr:to>
      <cdr:x>0.692</cdr:x>
      <cdr:y>0.78875</cdr:y>
    </cdr:to>
    <cdr:sp>
      <cdr:nvSpPr>
        <cdr:cNvPr id="8" name="直線コネクタ 9"/>
        <cdr:cNvSpPr>
          <a:spLocks/>
        </cdr:cNvSpPr>
      </cdr:nvSpPr>
      <cdr:spPr>
        <a:xfrm flipV="1">
          <a:off x="3505200" y="4772025"/>
          <a:ext cx="2924175" cy="19050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0.57</cdr:y>
    </cdr:from>
    <cdr:to>
      <cdr:x>0.6695</cdr:x>
      <cdr:y>0.5715</cdr:y>
    </cdr:to>
    <cdr:sp>
      <cdr:nvSpPr>
        <cdr:cNvPr id="9" name="直線コネクタ 10"/>
        <cdr:cNvSpPr>
          <a:spLocks/>
        </cdr:cNvSpPr>
      </cdr:nvSpPr>
      <cdr:spPr>
        <a:xfrm>
          <a:off x="4933950" y="3467100"/>
          <a:ext cx="1285875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0.393</cdr:y>
    </cdr:from>
    <cdr:to>
      <cdr:x>0.782</cdr:x>
      <cdr:y>0.39525</cdr:y>
    </cdr:to>
    <cdr:sp>
      <cdr:nvSpPr>
        <cdr:cNvPr id="10" name="直線コネクタ 11"/>
        <cdr:cNvSpPr>
          <a:spLocks/>
        </cdr:cNvSpPr>
      </cdr:nvSpPr>
      <cdr:spPr>
        <a:xfrm>
          <a:off x="6191250" y="2390775"/>
          <a:ext cx="1076325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0.73175</cdr:x>
      <cdr:y>0.34425</cdr:y>
    </cdr:from>
    <cdr:to>
      <cdr:x>0.81475</cdr:x>
      <cdr:y>0.38175</cdr:y>
    </cdr:to>
    <cdr:sp>
      <cdr:nvSpPr>
        <cdr:cNvPr id="11" name="正方形/長方形 12"/>
        <cdr:cNvSpPr>
          <a:spLocks/>
        </cdr:cNvSpPr>
      </cdr:nvSpPr>
      <cdr:spPr>
        <a:xfrm>
          <a:off x="6800850" y="2085975"/>
          <a:ext cx="7715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新庁舎移転</a:t>
          </a:r>
        </a:p>
      </cdr:txBody>
    </cdr:sp>
  </cdr:relSizeAnchor>
  <cdr:relSizeAnchor xmlns:cdr="http://schemas.openxmlformats.org/drawingml/2006/chartDrawing">
    <cdr:from>
      <cdr:x>0.48625</cdr:x>
      <cdr:y>0.527</cdr:y>
    </cdr:from>
    <cdr:to>
      <cdr:x>0.603</cdr:x>
      <cdr:y>0.556</cdr:y>
    </cdr:to>
    <cdr:sp>
      <cdr:nvSpPr>
        <cdr:cNvPr id="12" name="正方形/長方形 13"/>
        <cdr:cNvSpPr>
          <a:spLocks/>
        </cdr:cNvSpPr>
      </cdr:nvSpPr>
      <cdr:spPr>
        <a:xfrm>
          <a:off x="4514850" y="3200400"/>
          <a:ext cx="108585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都立大２期工事</a:t>
          </a:r>
        </a:p>
      </cdr:txBody>
    </cdr:sp>
  </cdr:relSizeAnchor>
  <cdr:relSizeAnchor xmlns:cdr="http://schemas.openxmlformats.org/drawingml/2006/chartDrawing">
    <cdr:from>
      <cdr:x>0.497</cdr:x>
      <cdr:y>0.6805</cdr:y>
    </cdr:from>
    <cdr:to>
      <cdr:x>0.58025</cdr:x>
      <cdr:y>0.7095</cdr:y>
    </cdr:to>
    <cdr:sp>
      <cdr:nvSpPr>
        <cdr:cNvPr id="13" name="正方形/長方形 14"/>
        <cdr:cNvSpPr>
          <a:spLocks/>
        </cdr:cNvSpPr>
      </cdr:nvSpPr>
      <cdr:spPr>
        <a:xfrm>
          <a:off x="4619625" y="4133850"/>
          <a:ext cx="7715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上２再開発</a:t>
          </a:r>
        </a:p>
      </cdr:txBody>
    </cdr:sp>
  </cdr:relSizeAnchor>
  <cdr:relSizeAnchor xmlns:cdr="http://schemas.openxmlformats.org/drawingml/2006/chartDrawing">
    <cdr:from>
      <cdr:x>0.74925</cdr:x>
      <cdr:y>0.4355</cdr:y>
    </cdr:from>
    <cdr:to>
      <cdr:x>0.8325</cdr:x>
      <cdr:y>0.46525</cdr:y>
    </cdr:to>
    <cdr:sp>
      <cdr:nvSpPr>
        <cdr:cNvPr id="14" name="正方形/長方形 15"/>
        <cdr:cNvSpPr>
          <a:spLocks/>
        </cdr:cNvSpPr>
      </cdr:nvSpPr>
      <cdr:spPr>
        <a:xfrm>
          <a:off x="6962775" y="2647950"/>
          <a:ext cx="7715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上１再開発</a:t>
          </a:r>
        </a:p>
      </cdr:txBody>
    </cdr:sp>
  </cdr:relSizeAnchor>
  <cdr:relSizeAnchor xmlns:cdr="http://schemas.openxmlformats.org/drawingml/2006/chartDrawing">
    <cdr:from>
      <cdr:x>0.56775</cdr:x>
      <cdr:y>0.7485</cdr:y>
    </cdr:from>
    <cdr:to>
      <cdr:x>0.7265</cdr:x>
      <cdr:y>0.781</cdr:y>
    </cdr:to>
    <cdr:sp>
      <cdr:nvSpPr>
        <cdr:cNvPr id="15" name="正方形/長方形 16"/>
        <cdr:cNvSpPr>
          <a:spLocks/>
        </cdr:cNvSpPr>
      </cdr:nvSpPr>
      <cdr:spPr>
        <a:xfrm>
          <a:off x="5276850" y="4552950"/>
          <a:ext cx="147637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目黒線立体交差化事業</a:t>
          </a:r>
        </a:p>
      </cdr:txBody>
    </cdr:sp>
  </cdr:relSizeAnchor>
  <cdr:relSizeAnchor xmlns:cdr="http://schemas.openxmlformats.org/drawingml/2006/chartDrawing">
    <cdr:from>
      <cdr:x>0.481</cdr:x>
      <cdr:y>0.9605</cdr:y>
    </cdr:from>
    <cdr:to>
      <cdr:x>0.582</cdr:x>
      <cdr:y>0.9605</cdr:y>
    </cdr:to>
    <cdr:sp>
      <cdr:nvSpPr>
        <cdr:cNvPr id="16" name="直線コネクタ 18"/>
        <cdr:cNvSpPr>
          <a:spLocks/>
        </cdr:cNvSpPr>
      </cdr:nvSpPr>
      <cdr:spPr>
        <a:xfrm>
          <a:off x="4467225" y="5838825"/>
          <a:ext cx="942975" cy="0"/>
        </a:xfrm>
        <a:prstGeom prst="line">
          <a:avLst/>
        </a:prstGeom>
        <a:noFill/>
        <a:ln w="76200" cmpd="sng">
          <a:solidFill>
            <a:srgbClr val="77933C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0.95875</cdr:y>
    </cdr:from>
    <cdr:to>
      <cdr:x>0.7905</cdr:x>
      <cdr:y>0.9605</cdr:y>
    </cdr:to>
    <cdr:sp>
      <cdr:nvSpPr>
        <cdr:cNvPr id="17" name="直線コネクタ 19"/>
        <cdr:cNvSpPr>
          <a:spLocks/>
        </cdr:cNvSpPr>
      </cdr:nvSpPr>
      <cdr:spPr>
        <a:xfrm>
          <a:off x="5495925" y="5829300"/>
          <a:ext cx="1847850" cy="9525"/>
        </a:xfrm>
        <a:prstGeom prst="line">
          <a:avLst/>
        </a:prstGeom>
        <a:noFill/>
        <a:ln w="76200" cmpd="sng">
          <a:solidFill>
            <a:srgbClr val="31859C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0.95675</cdr:y>
    </cdr:from>
    <cdr:to>
      <cdr:x>0.989</cdr:x>
      <cdr:y>0.95875</cdr:y>
    </cdr:to>
    <cdr:sp>
      <cdr:nvSpPr>
        <cdr:cNvPr id="18" name="直線コネクタ 20"/>
        <cdr:cNvSpPr>
          <a:spLocks/>
        </cdr:cNvSpPr>
      </cdr:nvSpPr>
      <cdr:spPr>
        <a:xfrm flipV="1">
          <a:off x="7400925" y="5819775"/>
          <a:ext cx="1790700" cy="9525"/>
        </a:xfrm>
        <a:prstGeom prst="line">
          <a:avLst/>
        </a:prstGeom>
        <a:noFill/>
        <a:ln w="76200" cmpd="sng">
          <a:solidFill>
            <a:srgbClr val="D99694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-0.00825</cdr:y>
    </cdr:from>
    <cdr:to>
      <cdr:x>-0.0055</cdr:x>
      <cdr:y>-0.00825</cdr:y>
    </cdr:to>
    <cdr:sp>
      <cdr:nvSpPr>
        <cdr:cNvPr id="19" name="直線コネクタ 22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AC09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0.96775</cdr:y>
    </cdr:from>
    <cdr:to>
      <cdr:x>0.725</cdr:x>
      <cdr:y>1</cdr:y>
    </cdr:to>
    <cdr:sp>
      <cdr:nvSpPr>
        <cdr:cNvPr id="20" name="正方形/長方形 23"/>
        <cdr:cNvSpPr>
          <a:spLocks/>
        </cdr:cNvSpPr>
      </cdr:nvSpPr>
      <cdr:spPr>
        <a:xfrm>
          <a:off x="5962650" y="5886450"/>
          <a:ext cx="771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薬師寺区長</a:t>
          </a:r>
        </a:p>
      </cdr:txBody>
    </cdr:sp>
  </cdr:relSizeAnchor>
  <cdr:relSizeAnchor xmlns:cdr="http://schemas.openxmlformats.org/drawingml/2006/chartDrawing">
    <cdr:from>
      <cdr:x>0.49625</cdr:x>
      <cdr:y>0.97425</cdr:y>
    </cdr:from>
    <cdr:to>
      <cdr:x>0.57275</cdr:x>
      <cdr:y>1</cdr:y>
    </cdr:to>
    <cdr:sp>
      <cdr:nvSpPr>
        <cdr:cNvPr id="21" name="正方形/長方形 24"/>
        <cdr:cNvSpPr>
          <a:spLocks/>
        </cdr:cNvSpPr>
      </cdr:nvSpPr>
      <cdr:spPr>
        <a:xfrm>
          <a:off x="4610100" y="5924550"/>
          <a:ext cx="7143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河原区長</a:t>
          </a:r>
        </a:p>
      </cdr:txBody>
    </cdr:sp>
  </cdr:relSizeAnchor>
  <cdr:relSizeAnchor xmlns:cdr="http://schemas.openxmlformats.org/drawingml/2006/chartDrawing">
    <cdr:from>
      <cdr:x>0.85775</cdr:x>
      <cdr:y>0.9715</cdr:y>
    </cdr:from>
    <cdr:to>
      <cdr:x>0.941</cdr:x>
      <cdr:y>1</cdr:y>
    </cdr:to>
    <cdr:sp>
      <cdr:nvSpPr>
        <cdr:cNvPr id="22" name="正方形/長方形 25"/>
        <cdr:cNvSpPr>
          <a:spLocks/>
        </cdr:cNvSpPr>
      </cdr:nvSpPr>
      <cdr:spPr>
        <a:xfrm>
          <a:off x="7972425" y="5905500"/>
          <a:ext cx="771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青木区長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381000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0" y="0"/>
        <a:ext cx="92964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05475"/>
    <xdr:graphicFrame>
      <xdr:nvGraphicFramePr>
        <xdr:cNvPr id="1" name="Shape 1025"/>
        <xdr:cNvGraphicFramePr/>
      </xdr:nvGraphicFramePr>
      <xdr:xfrm>
        <a:off x="47625" y="0"/>
        <a:ext cx="92106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0.43975</cdr:x>
      <cdr:y>0.137</cdr:y>
    </cdr:from>
    <cdr:to>
      <cdr:x>0.97</cdr:x>
      <cdr:y>0.17525</cdr:y>
    </cdr:to>
    <cdr:sp>
      <cdr:nvSpPr>
        <cdr:cNvPr id="1" name="正方形/長方形 1"/>
        <cdr:cNvSpPr>
          <a:spLocks/>
        </cdr:cNvSpPr>
      </cdr:nvSpPr>
      <cdr:spPr>
        <a:xfrm>
          <a:off x="4114800" y="838200"/>
          <a:ext cx="4972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1983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は決算、</a:t>
          </a: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は補正１号、</a:t>
          </a: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は当初予算、</a:t>
          </a:r>
          <a:r>
            <a:rPr lang="en-US" cap="none" sz="1100" b="0" i="0" u="none" baseline="0">
              <a:solidFill>
                <a:srgbClr val="000000"/>
              </a:solidFill>
            </a:rPr>
            <a:t>2012-2014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は財政計画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53150"/>
    <xdr:graphicFrame>
      <xdr:nvGraphicFramePr>
        <xdr:cNvPr id="1" name="Shape 1025"/>
        <xdr:cNvGraphicFramePr/>
      </xdr:nvGraphicFramePr>
      <xdr:xfrm>
        <a:off x="0" y="0"/>
        <a:ext cx="93726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0.17825</cdr:y>
    </cdr:from>
    <cdr:to>
      <cdr:x>0.776</cdr:x>
      <cdr:y>0.22525</cdr:y>
    </cdr:to>
    <cdr:sp>
      <cdr:nvSpPr>
        <cdr:cNvPr id="1" name="Rectangle 1"/>
        <cdr:cNvSpPr>
          <a:spLocks/>
        </cdr:cNvSpPr>
      </cdr:nvSpPr>
      <cdr:spPr>
        <a:xfrm>
          <a:off x="6838950" y="990600"/>
          <a:ext cx="419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C0C0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庁舎</a:t>
          </a:r>
        </a:p>
      </cdr:txBody>
    </cdr:sp>
  </cdr:relSizeAnchor>
  <cdr:relSizeAnchor xmlns:cdr="http://schemas.openxmlformats.org/drawingml/2006/chartDrawing">
    <cdr:from>
      <cdr:x>0.912</cdr:x>
      <cdr:y>0.62125</cdr:y>
    </cdr:from>
    <cdr:to>
      <cdr:x>0.95725</cdr:x>
      <cdr:y>0.6675</cdr:y>
    </cdr:to>
    <cdr:sp>
      <cdr:nvSpPr>
        <cdr:cNvPr id="2" name="Rectangle 1"/>
        <cdr:cNvSpPr>
          <a:spLocks/>
        </cdr:cNvSpPr>
      </cdr:nvSpPr>
      <cdr:spPr>
        <a:xfrm>
          <a:off x="8534400" y="34671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C0C0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６中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447675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3630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495300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0" y="180975"/>
        <a:ext cx="94107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0.57975</cdr:x>
      <cdr:y>0.0145</cdr:y>
    </cdr:from>
    <cdr:to>
      <cdr:x>0.9055</cdr:x>
      <cdr:y>0.122</cdr:y>
    </cdr:to>
    <cdr:sp>
      <cdr:nvSpPr>
        <cdr:cNvPr id="1" name="Rectangle 2"/>
        <cdr:cNvSpPr>
          <a:spLocks/>
        </cdr:cNvSpPr>
      </cdr:nvSpPr>
      <cdr:spPr>
        <a:xfrm>
          <a:off x="5438775" y="85725"/>
          <a:ext cx="30575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補助金の手当てが少ない新庁舎移転など大型ハコモノのために、区単独事業費の伸びと連動して基金繰り入れが異常に増えた。</a:t>
          </a:r>
        </a:p>
      </cdr:txBody>
    </cdr:sp>
  </cdr:relSizeAnchor>
  <cdr:relSizeAnchor xmlns:cdr="http://schemas.openxmlformats.org/drawingml/2006/chartDrawing">
    <cdr:from>
      <cdr:x>0.9255</cdr:x>
      <cdr:y>0.278</cdr:y>
    </cdr:from>
    <cdr:to>
      <cdr:x>0.9495</cdr:x>
      <cdr:y>0.41675</cdr:y>
    </cdr:to>
    <cdr:sp>
      <cdr:nvSpPr>
        <cdr:cNvPr id="2" name="正方形/長方形 2"/>
        <cdr:cNvSpPr>
          <a:spLocks/>
        </cdr:cNvSpPr>
      </cdr:nvSpPr>
      <cdr:spPr>
        <a:xfrm>
          <a:off x="8686800" y="1714500"/>
          <a:ext cx="2286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補正２号</a:t>
          </a:r>
        </a:p>
      </cdr:txBody>
    </cdr:sp>
  </cdr:relSizeAnchor>
  <cdr:relSizeAnchor xmlns:cdr="http://schemas.openxmlformats.org/drawingml/2006/chartDrawing">
    <cdr:from>
      <cdr:x>0.957</cdr:x>
      <cdr:y>0.2765</cdr:y>
    </cdr:from>
    <cdr:to>
      <cdr:x>0.97875</cdr:x>
      <cdr:y>0.41525</cdr:y>
    </cdr:to>
    <cdr:sp>
      <cdr:nvSpPr>
        <cdr:cNvPr id="3" name="正方形/長方形 3"/>
        <cdr:cNvSpPr>
          <a:spLocks/>
        </cdr:cNvSpPr>
      </cdr:nvSpPr>
      <cdr:spPr>
        <a:xfrm>
          <a:off x="8982075" y="1704975"/>
          <a:ext cx="2000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当初予算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0.37925</cdr:x>
      <cdr:y>0.7845</cdr:y>
    </cdr:from>
    <cdr:to>
      <cdr:x>0.68975</cdr:x>
      <cdr:y>0.7885</cdr:y>
    </cdr:to>
    <cdr:sp>
      <cdr:nvSpPr>
        <cdr:cNvPr id="4" name="直線コネクタ 5"/>
        <cdr:cNvSpPr>
          <a:spLocks/>
        </cdr:cNvSpPr>
      </cdr:nvSpPr>
      <cdr:spPr>
        <a:xfrm flipV="1">
          <a:off x="3552825" y="4848225"/>
          <a:ext cx="2914650" cy="2857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0.4625</cdr:x>
      <cdr:y>0.71925</cdr:y>
    </cdr:from>
    <cdr:to>
      <cdr:x>0.66575</cdr:x>
      <cdr:y>0.72125</cdr:y>
    </cdr:to>
    <cdr:sp>
      <cdr:nvSpPr>
        <cdr:cNvPr id="5" name="直線コネクタ 6"/>
        <cdr:cNvSpPr>
          <a:spLocks/>
        </cdr:cNvSpPr>
      </cdr:nvSpPr>
      <cdr:spPr>
        <a:xfrm>
          <a:off x="4343400" y="4438650"/>
          <a:ext cx="1905000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0.57225</cdr:y>
    </cdr:from>
    <cdr:to>
      <cdr:x>0.66725</cdr:x>
      <cdr:y>0.57425</cdr:y>
    </cdr:to>
    <cdr:sp>
      <cdr:nvSpPr>
        <cdr:cNvPr id="6" name="直線コネクタ 7"/>
        <cdr:cNvSpPr>
          <a:spLocks/>
        </cdr:cNvSpPr>
      </cdr:nvSpPr>
      <cdr:spPr>
        <a:xfrm>
          <a:off x="4972050" y="3533775"/>
          <a:ext cx="1285875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0.47625</cdr:y>
    </cdr:from>
    <cdr:to>
      <cdr:x>0.927</cdr:x>
      <cdr:y>0.48175</cdr:y>
    </cdr:to>
    <cdr:sp>
      <cdr:nvSpPr>
        <cdr:cNvPr id="7" name="直線コネクタ 8"/>
        <cdr:cNvSpPr>
          <a:spLocks/>
        </cdr:cNvSpPr>
      </cdr:nvSpPr>
      <cdr:spPr>
        <a:xfrm>
          <a:off x="5915025" y="2943225"/>
          <a:ext cx="2781300" cy="38100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</cdr:x>
      <cdr:y>0.783</cdr:y>
    </cdr:from>
    <cdr:to>
      <cdr:x>0.6905</cdr:x>
      <cdr:y>0.7865</cdr:y>
    </cdr:to>
    <cdr:sp>
      <cdr:nvSpPr>
        <cdr:cNvPr id="8" name="直線コネクタ 9"/>
        <cdr:cNvSpPr>
          <a:spLocks/>
        </cdr:cNvSpPr>
      </cdr:nvSpPr>
      <cdr:spPr>
        <a:xfrm flipV="1">
          <a:off x="3562350" y="4838700"/>
          <a:ext cx="2914650" cy="19050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0.57</cdr:y>
    </cdr:from>
    <cdr:to>
      <cdr:x>0.66825</cdr:x>
      <cdr:y>0.57225</cdr:y>
    </cdr:to>
    <cdr:sp>
      <cdr:nvSpPr>
        <cdr:cNvPr id="9" name="直線コネクタ 10"/>
        <cdr:cNvSpPr>
          <a:spLocks/>
        </cdr:cNvSpPr>
      </cdr:nvSpPr>
      <cdr:spPr>
        <a:xfrm>
          <a:off x="4981575" y="3514725"/>
          <a:ext cx="1295400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0.39575</cdr:y>
    </cdr:from>
    <cdr:to>
      <cdr:x>0.77975</cdr:x>
      <cdr:y>0.39775</cdr:y>
    </cdr:to>
    <cdr:sp>
      <cdr:nvSpPr>
        <cdr:cNvPr id="10" name="直線コネクタ 11"/>
        <cdr:cNvSpPr>
          <a:spLocks/>
        </cdr:cNvSpPr>
      </cdr:nvSpPr>
      <cdr:spPr>
        <a:xfrm>
          <a:off x="6238875" y="2438400"/>
          <a:ext cx="1076325" cy="9525"/>
        </a:xfrm>
        <a:prstGeom prst="line">
          <a:avLst/>
        </a:prstGeom>
        <a:noFill/>
        <a:ln w="57150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0.72975</cdr:x>
      <cdr:y>0.348</cdr:y>
    </cdr:from>
    <cdr:to>
      <cdr:x>0.81225</cdr:x>
      <cdr:y>0.3845</cdr:y>
    </cdr:to>
    <cdr:sp>
      <cdr:nvSpPr>
        <cdr:cNvPr id="11" name="正方形/長方形 12"/>
        <cdr:cNvSpPr>
          <a:spLocks/>
        </cdr:cNvSpPr>
      </cdr:nvSpPr>
      <cdr:spPr>
        <a:xfrm>
          <a:off x="6848475" y="2143125"/>
          <a:ext cx="7715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新庁舎移転</a:t>
          </a:r>
        </a:p>
      </cdr:txBody>
    </cdr:sp>
  </cdr:relSizeAnchor>
  <cdr:relSizeAnchor xmlns:cdr="http://schemas.openxmlformats.org/drawingml/2006/chartDrawing">
    <cdr:from>
      <cdr:x>0.4875</cdr:x>
      <cdr:y>0.528</cdr:y>
    </cdr:from>
    <cdr:to>
      <cdr:x>0.60225</cdr:x>
      <cdr:y>0.55675</cdr:y>
    </cdr:to>
    <cdr:sp>
      <cdr:nvSpPr>
        <cdr:cNvPr id="12" name="正方形/長方形 13"/>
        <cdr:cNvSpPr>
          <a:spLocks/>
        </cdr:cNvSpPr>
      </cdr:nvSpPr>
      <cdr:spPr>
        <a:xfrm>
          <a:off x="4572000" y="3257550"/>
          <a:ext cx="10763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都立大２期工事</a:t>
          </a:r>
        </a:p>
      </cdr:txBody>
    </cdr:sp>
  </cdr:relSizeAnchor>
  <cdr:relSizeAnchor xmlns:cdr="http://schemas.openxmlformats.org/drawingml/2006/chartDrawing">
    <cdr:from>
      <cdr:x>0.4975</cdr:x>
      <cdr:y>0.67925</cdr:y>
    </cdr:from>
    <cdr:to>
      <cdr:x>0.57975</cdr:x>
      <cdr:y>0.708</cdr:y>
    </cdr:to>
    <cdr:sp>
      <cdr:nvSpPr>
        <cdr:cNvPr id="13" name="正方形/長方形 14"/>
        <cdr:cNvSpPr>
          <a:spLocks/>
        </cdr:cNvSpPr>
      </cdr:nvSpPr>
      <cdr:spPr>
        <a:xfrm>
          <a:off x="4667250" y="4191000"/>
          <a:ext cx="7715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上２再開発</a:t>
          </a:r>
        </a:p>
      </cdr:txBody>
    </cdr:sp>
  </cdr:relSizeAnchor>
  <cdr:relSizeAnchor xmlns:cdr="http://schemas.openxmlformats.org/drawingml/2006/chartDrawing">
    <cdr:from>
      <cdr:x>0.74725</cdr:x>
      <cdr:y>0.43825</cdr:y>
    </cdr:from>
    <cdr:to>
      <cdr:x>0.82975</cdr:x>
      <cdr:y>0.4665</cdr:y>
    </cdr:to>
    <cdr:sp>
      <cdr:nvSpPr>
        <cdr:cNvPr id="14" name="正方形/長方形 15"/>
        <cdr:cNvSpPr>
          <a:spLocks/>
        </cdr:cNvSpPr>
      </cdr:nvSpPr>
      <cdr:spPr>
        <a:xfrm>
          <a:off x="7010400" y="2705100"/>
          <a:ext cx="7715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上１再開発</a:t>
          </a:r>
        </a:p>
      </cdr:txBody>
    </cdr:sp>
  </cdr:relSizeAnchor>
  <cdr:relSizeAnchor xmlns:cdr="http://schemas.openxmlformats.org/drawingml/2006/chartDrawing">
    <cdr:from>
      <cdr:x>0.5675</cdr:x>
      <cdr:y>0.7465</cdr:y>
    </cdr:from>
    <cdr:to>
      <cdr:x>0.72475</cdr:x>
      <cdr:y>0.77875</cdr:y>
    </cdr:to>
    <cdr:sp>
      <cdr:nvSpPr>
        <cdr:cNvPr id="15" name="正方形/長方形 16"/>
        <cdr:cNvSpPr>
          <a:spLocks/>
        </cdr:cNvSpPr>
      </cdr:nvSpPr>
      <cdr:spPr>
        <a:xfrm>
          <a:off x="5324475" y="4610100"/>
          <a:ext cx="147637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目黒線立体交差化事業</a:t>
          </a:r>
        </a:p>
      </cdr:txBody>
    </cdr:sp>
  </cdr:relSizeAnchor>
  <cdr:relSizeAnchor xmlns:cdr="http://schemas.openxmlformats.org/drawingml/2006/chartDrawing">
    <cdr:from>
      <cdr:x>0.4815</cdr:x>
      <cdr:y>0.95375</cdr:y>
    </cdr:from>
    <cdr:to>
      <cdr:x>0.5815</cdr:x>
      <cdr:y>0.95375</cdr:y>
    </cdr:to>
    <cdr:sp>
      <cdr:nvSpPr>
        <cdr:cNvPr id="16" name="直線コネクタ 18"/>
        <cdr:cNvSpPr>
          <a:spLocks/>
        </cdr:cNvSpPr>
      </cdr:nvSpPr>
      <cdr:spPr>
        <a:xfrm>
          <a:off x="4514850" y="5886450"/>
          <a:ext cx="942975" cy="0"/>
        </a:xfrm>
        <a:prstGeom prst="line">
          <a:avLst/>
        </a:prstGeom>
        <a:noFill/>
        <a:ln w="76200" cmpd="sng">
          <a:solidFill>
            <a:srgbClr val="77933C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0.5915</cdr:x>
      <cdr:y>0.95175</cdr:y>
    </cdr:from>
    <cdr:to>
      <cdr:x>0.78725</cdr:x>
      <cdr:y>0.95375</cdr:y>
    </cdr:to>
    <cdr:sp>
      <cdr:nvSpPr>
        <cdr:cNvPr id="17" name="直線コネクタ 19"/>
        <cdr:cNvSpPr>
          <a:spLocks/>
        </cdr:cNvSpPr>
      </cdr:nvSpPr>
      <cdr:spPr>
        <a:xfrm>
          <a:off x="5553075" y="5876925"/>
          <a:ext cx="1838325" cy="9525"/>
        </a:xfrm>
        <a:prstGeom prst="line">
          <a:avLst/>
        </a:prstGeom>
        <a:noFill/>
        <a:ln w="76200" cmpd="sng">
          <a:solidFill>
            <a:srgbClr val="31859C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0.94975</cdr:y>
    </cdr:from>
    <cdr:to>
      <cdr:x>0.98375</cdr:x>
      <cdr:y>0.95175</cdr:y>
    </cdr:to>
    <cdr:sp>
      <cdr:nvSpPr>
        <cdr:cNvPr id="18" name="直線コネクタ 20"/>
        <cdr:cNvSpPr>
          <a:spLocks/>
        </cdr:cNvSpPr>
      </cdr:nvSpPr>
      <cdr:spPr>
        <a:xfrm flipV="1">
          <a:off x="7448550" y="5867400"/>
          <a:ext cx="1781175" cy="9525"/>
        </a:xfrm>
        <a:prstGeom prst="line">
          <a:avLst/>
        </a:prstGeom>
        <a:noFill/>
        <a:ln w="76200" cmpd="sng">
          <a:solidFill>
            <a:srgbClr val="D99694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9" name="直線コネクタ 22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AC09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0.9605</cdr:y>
    </cdr:from>
    <cdr:to>
      <cdr:x>0.723</cdr:x>
      <cdr:y>0.996</cdr:y>
    </cdr:to>
    <cdr:sp>
      <cdr:nvSpPr>
        <cdr:cNvPr id="20" name="正方形/長方形 23"/>
        <cdr:cNvSpPr>
          <a:spLocks/>
        </cdr:cNvSpPr>
      </cdr:nvSpPr>
      <cdr:spPr>
        <a:xfrm>
          <a:off x="6010275" y="5934075"/>
          <a:ext cx="771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薬師寺区長</a:t>
          </a:r>
        </a:p>
      </cdr:txBody>
    </cdr:sp>
  </cdr:relSizeAnchor>
  <cdr:relSizeAnchor xmlns:cdr="http://schemas.openxmlformats.org/drawingml/2006/chartDrawing">
    <cdr:from>
      <cdr:x>0.4975</cdr:x>
      <cdr:y>0.96675</cdr:y>
    </cdr:from>
    <cdr:to>
      <cdr:x>0.57325</cdr:x>
      <cdr:y>1</cdr:y>
    </cdr:to>
    <cdr:sp>
      <cdr:nvSpPr>
        <cdr:cNvPr id="21" name="正方形/長方形 24"/>
        <cdr:cNvSpPr>
          <a:spLocks/>
        </cdr:cNvSpPr>
      </cdr:nvSpPr>
      <cdr:spPr>
        <a:xfrm>
          <a:off x="4667250" y="5972175"/>
          <a:ext cx="7143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河原区長</a:t>
          </a:r>
        </a:p>
      </cdr:txBody>
    </cdr:sp>
  </cdr:relSizeAnchor>
  <cdr:relSizeAnchor xmlns:cdr="http://schemas.openxmlformats.org/drawingml/2006/chartDrawing">
    <cdr:from>
      <cdr:x>0.85475</cdr:x>
      <cdr:y>0.964</cdr:y>
    </cdr:from>
    <cdr:to>
      <cdr:x>0.937</cdr:x>
      <cdr:y>1</cdr:y>
    </cdr:to>
    <cdr:sp>
      <cdr:nvSpPr>
        <cdr:cNvPr id="22" name="正方形/長方形 25"/>
        <cdr:cNvSpPr>
          <a:spLocks/>
        </cdr:cNvSpPr>
      </cdr:nvSpPr>
      <cdr:spPr>
        <a:xfrm>
          <a:off x="8020050" y="5953125"/>
          <a:ext cx="771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青木区長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0" y="1905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P7" sqref="P7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23" sqref="Q23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2"/>
  <sheetViews>
    <sheetView zoomScalePageLayoutView="0" workbookViewId="0" topLeftCell="A1">
      <pane xSplit="2" topLeftCell="X1" activePane="topRight" state="frozen"/>
      <selection pane="topLeft" activeCell="A1" sqref="A1"/>
      <selection pane="topRight" activeCell="A1" sqref="A1:IV16384"/>
    </sheetView>
  </sheetViews>
  <sheetFormatPr defaultColWidth="9.00390625" defaultRowHeight="14.25"/>
  <cols>
    <col min="1" max="1" width="4.75390625" style="1" customWidth="1"/>
    <col min="2" max="2" width="20.75390625" style="1" customWidth="1"/>
    <col min="3" max="13" width="14.75390625" style="1" customWidth="1"/>
    <col min="14" max="23" width="12.75390625" style="1" customWidth="1"/>
    <col min="24" max="24" width="12.50390625" style="0" customWidth="1"/>
    <col min="25" max="25" width="12.875" style="0" customWidth="1"/>
    <col min="26" max="26" width="12.625" style="55" customWidth="1"/>
    <col min="27" max="27" width="12.125" style="0" customWidth="1"/>
    <col min="28" max="28" width="12.75390625" style="0" customWidth="1"/>
    <col min="29" max="29" width="11.75390625" style="0" customWidth="1"/>
    <col min="30" max="30" width="10.25390625" style="0" bestFit="1" customWidth="1"/>
    <col min="31" max="34" width="10.50390625" style="0" customWidth="1"/>
  </cols>
  <sheetData>
    <row r="1" ht="14.25">
      <c r="B1" s="1" t="s">
        <v>0</v>
      </c>
    </row>
    <row r="2" ht="15" thickBot="1">
      <c r="B2" s="1" t="s">
        <v>1</v>
      </c>
    </row>
    <row r="3" spans="14:34" ht="15" thickBot="1">
      <c r="N3" s="29"/>
      <c r="O3" s="29"/>
      <c r="P3" s="29"/>
      <c r="Q3" s="29"/>
      <c r="R3" s="29"/>
      <c r="S3" s="29"/>
      <c r="T3" s="29"/>
      <c r="U3" s="29"/>
      <c r="V3" s="29"/>
      <c r="W3" s="29"/>
      <c r="AC3" s="68"/>
      <c r="AD3" t="s">
        <v>120</v>
      </c>
      <c r="AE3" t="s">
        <v>119</v>
      </c>
      <c r="AF3" t="s">
        <v>118</v>
      </c>
      <c r="AG3" t="s">
        <v>118</v>
      </c>
      <c r="AH3" t="s">
        <v>118</v>
      </c>
    </row>
    <row r="4" spans="2:34" ht="15" thickTop="1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97</v>
      </c>
      <c r="S4" s="28" t="s">
        <v>98</v>
      </c>
      <c r="T4" s="28" t="s">
        <v>99</v>
      </c>
      <c r="U4" s="28" t="s">
        <v>101</v>
      </c>
      <c r="V4" s="28" t="s">
        <v>102</v>
      </c>
      <c r="W4" s="28" t="s">
        <v>103</v>
      </c>
      <c r="X4" s="48" t="s">
        <v>105</v>
      </c>
      <c r="Y4" s="48" t="s">
        <v>108</v>
      </c>
      <c r="Z4" s="48" t="s">
        <v>109</v>
      </c>
      <c r="AA4" s="48" t="s">
        <v>110</v>
      </c>
      <c r="AB4" s="48" t="s">
        <v>111</v>
      </c>
      <c r="AC4" s="28" t="s">
        <v>112</v>
      </c>
      <c r="AD4" s="28" t="s">
        <v>113</v>
      </c>
      <c r="AE4" s="28" t="s">
        <v>114</v>
      </c>
      <c r="AF4" s="28" t="s">
        <v>115</v>
      </c>
      <c r="AG4" s="28" t="s">
        <v>116</v>
      </c>
      <c r="AH4" s="28" t="s">
        <v>117</v>
      </c>
    </row>
    <row r="5" spans="1:34" ht="15" thickBot="1">
      <c r="A5" s="5"/>
      <c r="B5" s="4"/>
      <c r="C5" s="6">
        <v>1983</v>
      </c>
      <c r="D5" s="6">
        <v>1984</v>
      </c>
      <c r="E5" s="6">
        <v>1985</v>
      </c>
      <c r="F5" s="6">
        <v>1986</v>
      </c>
      <c r="G5" s="6">
        <v>1987</v>
      </c>
      <c r="H5" s="6">
        <v>1988</v>
      </c>
      <c r="I5" s="6">
        <v>1989</v>
      </c>
      <c r="J5" s="6">
        <v>1990</v>
      </c>
      <c r="K5" s="6">
        <v>1991</v>
      </c>
      <c r="L5" s="6">
        <v>1992</v>
      </c>
      <c r="M5" s="6">
        <v>1993</v>
      </c>
      <c r="N5" s="30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0">
        <v>2005</v>
      </c>
      <c r="Z5" s="30">
        <v>2006</v>
      </c>
      <c r="AA5" s="30">
        <v>2007</v>
      </c>
      <c r="AB5" s="30">
        <v>2008</v>
      </c>
      <c r="AC5" s="30">
        <v>2009</v>
      </c>
      <c r="AD5" s="30">
        <v>2010</v>
      </c>
      <c r="AE5" s="30">
        <v>2011</v>
      </c>
      <c r="AF5" s="30">
        <v>2012</v>
      </c>
      <c r="AG5" s="30">
        <v>2013</v>
      </c>
      <c r="AH5" s="30">
        <v>2014</v>
      </c>
    </row>
    <row r="6" spans="1:34" ht="15.75" thickBot="1" thickTop="1">
      <c r="A6" s="7">
        <v>1</v>
      </c>
      <c r="B6" s="31" t="s">
        <v>18</v>
      </c>
      <c r="C6" s="32">
        <v>23668813</v>
      </c>
      <c r="D6" s="32">
        <v>24753632</v>
      </c>
      <c r="E6" s="32">
        <v>27058947</v>
      </c>
      <c r="F6" s="32">
        <v>29340900</v>
      </c>
      <c r="G6" s="32">
        <v>32801771</v>
      </c>
      <c r="H6" s="32">
        <v>35460108</v>
      </c>
      <c r="I6" s="32">
        <v>36366853</v>
      </c>
      <c r="J6" s="32">
        <v>38599309</v>
      </c>
      <c r="K6" s="32">
        <v>42338283</v>
      </c>
      <c r="L6" s="32">
        <v>41216280</v>
      </c>
      <c r="M6" s="32">
        <v>38184363</v>
      </c>
      <c r="N6" s="33">
        <v>32420678</v>
      </c>
      <c r="O6" s="33">
        <v>33460028</v>
      </c>
      <c r="P6" s="33">
        <v>33582856</v>
      </c>
      <c r="Q6" s="33">
        <v>37731065</v>
      </c>
      <c r="R6" s="34">
        <v>37484293</v>
      </c>
      <c r="S6" s="33">
        <v>35613221</v>
      </c>
      <c r="T6" s="33">
        <v>35293436</v>
      </c>
      <c r="U6" s="33">
        <v>36604375</v>
      </c>
      <c r="V6" s="33">
        <v>36908046</v>
      </c>
      <c r="W6" s="33">
        <v>36788399</v>
      </c>
      <c r="X6" s="33">
        <v>36519164</v>
      </c>
      <c r="Y6" s="33">
        <v>37677965</v>
      </c>
      <c r="Z6" s="56">
        <v>41350359</v>
      </c>
      <c r="AA6" s="56">
        <v>41997972</v>
      </c>
      <c r="AB6" s="57">
        <v>45658966</v>
      </c>
      <c r="AC6" s="69">
        <v>40992692</v>
      </c>
      <c r="AD6" s="75">
        <v>37545382</v>
      </c>
      <c r="AE6" s="75">
        <v>36875162</v>
      </c>
      <c r="AF6" s="75">
        <v>40930000</v>
      </c>
      <c r="AG6" s="75">
        <v>42350000</v>
      </c>
      <c r="AH6" s="75">
        <v>42920000</v>
      </c>
    </row>
    <row r="7" spans="1:29" ht="14.25">
      <c r="A7" s="7">
        <v>2</v>
      </c>
      <c r="B7" s="14" t="s">
        <v>19</v>
      </c>
      <c r="C7" s="15">
        <v>325452</v>
      </c>
      <c r="D7" s="15">
        <v>309458</v>
      </c>
      <c r="E7" s="15">
        <v>294057</v>
      </c>
      <c r="F7" s="15">
        <v>308948</v>
      </c>
      <c r="G7" s="15">
        <v>324300</v>
      </c>
      <c r="H7" s="15">
        <v>330746</v>
      </c>
      <c r="I7" s="15">
        <v>1336088</v>
      </c>
      <c r="J7" s="15">
        <v>1508969</v>
      </c>
      <c r="K7" s="15">
        <v>1506878</v>
      </c>
      <c r="L7" s="15">
        <v>1612716</v>
      </c>
      <c r="M7" s="15">
        <v>1753099</v>
      </c>
      <c r="N7" s="24">
        <f>((N8+N9)+N10)</f>
        <v>1759076</v>
      </c>
      <c r="O7" s="24">
        <f>((O8+O9)+O10)</f>
        <v>1788059</v>
      </c>
      <c r="P7" s="24">
        <v>1797495</v>
      </c>
      <c r="Q7" s="24">
        <v>901051</v>
      </c>
      <c r="R7" s="24">
        <v>418209</v>
      </c>
      <c r="S7" s="24">
        <v>425746</v>
      </c>
      <c r="T7" s="24">
        <v>432528</v>
      </c>
      <c r="U7" s="24">
        <v>441819</v>
      </c>
      <c r="V7" s="24">
        <v>443366</v>
      </c>
      <c r="W7" s="24">
        <v>464641</v>
      </c>
      <c r="X7" s="24">
        <v>909635</v>
      </c>
      <c r="Y7" s="24">
        <v>1361129</v>
      </c>
      <c r="Z7" s="58">
        <v>1373883</v>
      </c>
      <c r="AA7" s="58">
        <v>488458</v>
      </c>
      <c r="AB7" s="58">
        <v>468358</v>
      </c>
      <c r="AC7" s="58">
        <v>438118</v>
      </c>
    </row>
    <row r="8" spans="1:29" ht="14.25">
      <c r="A8" s="7">
        <v>3</v>
      </c>
      <c r="B8" s="11" t="s">
        <v>20</v>
      </c>
      <c r="C8" s="12">
        <v>0</v>
      </c>
      <c r="D8" s="12">
        <v>0</v>
      </c>
      <c r="E8" s="12">
        <v>0</v>
      </c>
      <c r="F8" s="12"/>
      <c r="G8" s="12">
        <v>0</v>
      </c>
      <c r="H8" s="12">
        <v>0</v>
      </c>
      <c r="I8" s="12">
        <v>973279</v>
      </c>
      <c r="J8" s="12">
        <v>1128472</v>
      </c>
      <c r="K8" s="12">
        <v>1132572</v>
      </c>
      <c r="L8" s="12">
        <v>1229900</v>
      </c>
      <c r="M8" s="12">
        <v>1362674</v>
      </c>
      <c r="N8" s="10">
        <v>1360812</v>
      </c>
      <c r="O8" s="10">
        <v>1373858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52"/>
      <c r="AA8" s="52"/>
      <c r="AB8" s="52"/>
      <c r="AC8" s="52"/>
    </row>
    <row r="9" spans="1:29" ht="14.25">
      <c r="A9" s="7">
        <v>4</v>
      </c>
      <c r="B9" s="12" t="s">
        <v>21</v>
      </c>
      <c r="C9" s="12">
        <v>133663</v>
      </c>
      <c r="D9" s="12">
        <v>121325</v>
      </c>
      <c r="E9" s="12">
        <v>122666</v>
      </c>
      <c r="F9" s="12">
        <v>121231</v>
      </c>
      <c r="G9" s="12">
        <v>128787</v>
      </c>
      <c r="H9" s="12">
        <v>127608</v>
      </c>
      <c r="I9" s="12">
        <v>138300</v>
      </c>
      <c r="J9" s="12">
        <v>144405</v>
      </c>
      <c r="K9" s="12">
        <v>141350</v>
      </c>
      <c r="L9" s="12">
        <v>145512</v>
      </c>
      <c r="M9" s="12">
        <v>149626</v>
      </c>
      <c r="N9" s="10">
        <v>148795</v>
      </c>
      <c r="O9" s="10">
        <v>150126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52"/>
      <c r="AA9" s="52"/>
      <c r="AB9" s="52"/>
      <c r="AC9" s="52"/>
    </row>
    <row r="10" spans="1:29" ht="14.25">
      <c r="A10" s="7">
        <v>5</v>
      </c>
      <c r="B10" s="11" t="s">
        <v>22</v>
      </c>
      <c r="C10" s="12">
        <v>191789</v>
      </c>
      <c r="D10" s="12">
        <v>188133</v>
      </c>
      <c r="E10" s="12">
        <v>171391</v>
      </c>
      <c r="F10" s="12">
        <v>187717</v>
      </c>
      <c r="G10" s="12">
        <v>195513</v>
      </c>
      <c r="H10" s="12">
        <v>203138</v>
      </c>
      <c r="I10" s="12">
        <v>224509</v>
      </c>
      <c r="J10" s="12">
        <v>236092</v>
      </c>
      <c r="K10" s="12">
        <v>232956</v>
      </c>
      <c r="L10" s="12">
        <v>237304</v>
      </c>
      <c r="M10" s="12">
        <v>240799</v>
      </c>
      <c r="N10" s="10">
        <v>249469</v>
      </c>
      <c r="O10" s="10">
        <v>264075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2"/>
      <c r="AA10" s="52"/>
      <c r="AB10" s="52"/>
      <c r="AC10" s="52"/>
    </row>
    <row r="11" spans="1:29" ht="15" thickBot="1">
      <c r="A11" s="7"/>
      <c r="B11" s="23" t="s">
        <v>100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>
        <v>663646</v>
      </c>
      <c r="R11" s="23">
        <v>2912048</v>
      </c>
      <c r="S11" s="23">
        <v>2709742</v>
      </c>
      <c r="T11" s="23">
        <v>2794279</v>
      </c>
      <c r="U11" s="23">
        <v>3017312</v>
      </c>
      <c r="V11" s="23">
        <v>2653853</v>
      </c>
      <c r="W11" s="23">
        <v>2992289</v>
      </c>
      <c r="X11" s="23">
        <v>3365589</v>
      </c>
      <c r="Y11" s="23">
        <v>3116038</v>
      </c>
      <c r="Z11" s="59">
        <v>3271699</v>
      </c>
      <c r="AA11" s="59">
        <v>3219840</v>
      </c>
      <c r="AB11" s="59">
        <v>2968396</v>
      </c>
      <c r="AC11" s="59">
        <v>3161244</v>
      </c>
    </row>
    <row r="12" spans="1:29" ht="15" thickBot="1">
      <c r="A12" s="7">
        <v>6</v>
      </c>
      <c r="B12" s="35" t="s">
        <v>23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1932009</v>
      </c>
      <c r="I12" s="36">
        <v>3288044</v>
      </c>
      <c r="J12" s="36">
        <v>4791351</v>
      </c>
      <c r="K12" s="36">
        <v>3493784</v>
      </c>
      <c r="L12" s="36">
        <v>1558855</v>
      </c>
      <c r="M12" s="36">
        <v>2163875</v>
      </c>
      <c r="N12" s="17">
        <v>2475312</v>
      </c>
      <c r="O12" s="17">
        <v>2459477</v>
      </c>
      <c r="P12" s="17">
        <v>1186933</v>
      </c>
      <c r="Q12" s="17">
        <v>1066335</v>
      </c>
      <c r="R12" s="17">
        <v>936699</v>
      </c>
      <c r="S12" s="17">
        <v>894880</v>
      </c>
      <c r="T12" s="26">
        <v>2300110</v>
      </c>
      <c r="U12" s="26">
        <v>2363344</v>
      </c>
      <c r="V12" s="26">
        <v>927896</v>
      </c>
      <c r="W12" s="26">
        <v>735451</v>
      </c>
      <c r="X12" s="26">
        <v>636954</v>
      </c>
      <c r="Y12" s="26">
        <v>598274</v>
      </c>
      <c r="Z12" s="60">
        <v>663160</v>
      </c>
      <c r="AA12" s="60">
        <v>927443</v>
      </c>
      <c r="AB12" s="60">
        <v>751726</v>
      </c>
      <c r="AC12" s="60">
        <v>592705</v>
      </c>
    </row>
    <row r="13" spans="1:29" ht="15" thickBot="1">
      <c r="A13" s="7"/>
      <c r="B13" s="14" t="s">
        <v>106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45"/>
      <c r="O13" s="45"/>
      <c r="P13" s="45"/>
      <c r="Q13" s="45"/>
      <c r="R13" s="45"/>
      <c r="S13" s="49"/>
      <c r="T13" s="50"/>
      <c r="U13" s="50"/>
      <c r="V13" s="50"/>
      <c r="W13" s="50"/>
      <c r="X13" s="50">
        <v>166408</v>
      </c>
      <c r="Y13" s="50">
        <v>283733</v>
      </c>
      <c r="Z13" s="61">
        <v>393599</v>
      </c>
      <c r="AA13" s="61">
        <v>456968</v>
      </c>
      <c r="AB13" s="61">
        <v>219085</v>
      </c>
      <c r="AC13" s="61">
        <v>179984</v>
      </c>
    </row>
    <row r="14" spans="1:29" ht="15" thickBot="1">
      <c r="A14" s="7"/>
      <c r="B14" s="14" t="s">
        <v>107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5"/>
      <c r="O14" s="45"/>
      <c r="P14" s="45"/>
      <c r="Q14" s="45"/>
      <c r="R14" s="45"/>
      <c r="S14" s="49"/>
      <c r="T14" s="50"/>
      <c r="U14" s="50"/>
      <c r="V14" s="50"/>
      <c r="W14" s="50"/>
      <c r="X14" s="50">
        <v>174873</v>
      </c>
      <c r="Y14" s="50">
        <v>418791</v>
      </c>
      <c r="Z14" s="61">
        <v>354730</v>
      </c>
      <c r="AA14" s="61">
        <v>317916</v>
      </c>
      <c r="AB14" s="61">
        <v>76646</v>
      </c>
      <c r="AC14" s="61">
        <v>77491</v>
      </c>
    </row>
    <row r="15" spans="1:29" ht="14.25">
      <c r="A15" s="7">
        <v>7</v>
      </c>
      <c r="B15" s="42" t="s">
        <v>24</v>
      </c>
      <c r="C15" s="43">
        <v>478823</v>
      </c>
      <c r="D15" s="43">
        <v>500541</v>
      </c>
      <c r="E15" s="43">
        <v>543908</v>
      </c>
      <c r="F15" s="43">
        <v>634980</v>
      </c>
      <c r="G15" s="43">
        <v>711226</v>
      </c>
      <c r="H15" s="43">
        <v>874009</v>
      </c>
      <c r="I15" s="43">
        <v>924429</v>
      </c>
      <c r="J15" s="43">
        <v>952650</v>
      </c>
      <c r="K15" s="43">
        <v>854249</v>
      </c>
      <c r="L15" s="43">
        <v>705005</v>
      </c>
      <c r="M15" s="43">
        <v>615371</v>
      </c>
      <c r="N15" s="45">
        <v>661782</v>
      </c>
      <c r="O15" s="45">
        <v>683983</v>
      </c>
      <c r="P15" s="45">
        <v>709019</v>
      </c>
      <c r="Q15" s="45">
        <v>645802</v>
      </c>
      <c r="R15" s="45">
        <v>543814</v>
      </c>
      <c r="S15" s="46">
        <v>477147</v>
      </c>
      <c r="T15" s="45">
        <v>493509</v>
      </c>
      <c r="U15" s="45">
        <v>522658</v>
      </c>
      <c r="V15" s="45">
        <v>461917</v>
      </c>
      <c r="W15" s="45">
        <v>567438</v>
      </c>
      <c r="X15" s="45">
        <v>509211</v>
      </c>
      <c r="Y15" s="45">
        <v>538373</v>
      </c>
      <c r="Z15" s="62">
        <v>581903</v>
      </c>
      <c r="AA15" s="62">
        <v>510462</v>
      </c>
      <c r="AB15" s="62">
        <v>466137</v>
      </c>
      <c r="AC15" s="62">
        <v>224497</v>
      </c>
    </row>
    <row r="16" spans="1:29" ht="15" thickBot="1">
      <c r="A16" s="7"/>
      <c r="B16" s="23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7"/>
      <c r="T16" s="23"/>
      <c r="U16" s="23">
        <v>2970625</v>
      </c>
      <c r="V16" s="23">
        <v>3143684</v>
      </c>
      <c r="W16" s="23">
        <v>3329411</v>
      </c>
      <c r="X16" s="23">
        <v>3348920</v>
      </c>
      <c r="Y16" s="23">
        <v>3322534</v>
      </c>
      <c r="Z16" s="59">
        <v>2868392</v>
      </c>
      <c r="AA16" s="59">
        <v>618816</v>
      </c>
      <c r="AB16" s="59">
        <v>713364</v>
      </c>
      <c r="AC16" s="59">
        <v>743126</v>
      </c>
    </row>
    <row r="17" spans="1:34" ht="15" thickBot="1">
      <c r="A17" s="7">
        <v>8</v>
      </c>
      <c r="B17" s="14" t="s">
        <v>25</v>
      </c>
      <c r="C17" s="15">
        <f aca="true" t="shared" si="0" ref="C17:M17">C18+C19</f>
        <v>3893204</v>
      </c>
      <c r="D17" s="15">
        <f t="shared" si="0"/>
        <v>6286343</v>
      </c>
      <c r="E17" s="15">
        <f t="shared" si="0"/>
        <v>5983652</v>
      </c>
      <c r="F17" s="15">
        <f t="shared" si="0"/>
        <v>6487417</v>
      </c>
      <c r="G17" s="15">
        <f t="shared" si="0"/>
        <v>14703091</v>
      </c>
      <c r="H17" s="15">
        <f t="shared" si="0"/>
        <v>11126891</v>
      </c>
      <c r="I17" s="15">
        <f t="shared" si="0"/>
        <v>12085908</v>
      </c>
      <c r="J17" s="15">
        <f t="shared" si="0"/>
        <v>9653574</v>
      </c>
      <c r="K17" s="15">
        <f t="shared" si="0"/>
        <v>8286607</v>
      </c>
      <c r="L17" s="15">
        <f t="shared" si="0"/>
        <v>12589629</v>
      </c>
      <c r="M17" s="15">
        <f t="shared" si="0"/>
        <v>10081977</v>
      </c>
      <c r="N17" s="24">
        <f>(N18+N19)</f>
        <v>10369653</v>
      </c>
      <c r="O17" s="24">
        <f>(O18+O19)</f>
        <v>11830264</v>
      </c>
      <c r="P17" s="24">
        <v>13259548</v>
      </c>
      <c r="Q17" s="24">
        <v>12496284</v>
      </c>
      <c r="R17" s="24">
        <v>13486685</v>
      </c>
      <c r="S17" s="24">
        <v>11280634</v>
      </c>
      <c r="T17" s="24">
        <v>18026934</v>
      </c>
      <c r="U17" s="24">
        <v>17475586</v>
      </c>
      <c r="V17" s="24">
        <v>12599180</v>
      </c>
      <c r="W17" s="24">
        <v>15645871</v>
      </c>
      <c r="X17" s="24">
        <v>12814248</v>
      </c>
      <c r="Y17" s="24">
        <v>14987477</v>
      </c>
      <c r="Z17" s="70">
        <v>15964674</v>
      </c>
      <c r="AA17" s="56">
        <v>21652754</v>
      </c>
      <c r="AB17" s="67">
        <v>18748653</v>
      </c>
      <c r="AC17" s="76">
        <v>13631508</v>
      </c>
      <c r="AD17" s="77">
        <v>14078054</v>
      </c>
      <c r="AE17" s="77">
        <v>14540000</v>
      </c>
      <c r="AF17" s="77">
        <v>14830000</v>
      </c>
      <c r="AG17" s="77">
        <v>13140000</v>
      </c>
      <c r="AH17" s="77">
        <v>12960000</v>
      </c>
    </row>
    <row r="18" spans="1:29" ht="14.25">
      <c r="A18" s="7">
        <v>9</v>
      </c>
      <c r="B18" s="11" t="s">
        <v>26</v>
      </c>
      <c r="C18" s="12">
        <v>3288114</v>
      </c>
      <c r="D18" s="12">
        <v>5826997</v>
      </c>
      <c r="E18" s="12">
        <v>5403915</v>
      </c>
      <c r="F18" s="12">
        <v>5971001</v>
      </c>
      <c r="G18" s="12">
        <v>13595980</v>
      </c>
      <c r="H18" s="12">
        <v>9389426</v>
      </c>
      <c r="I18" s="12">
        <v>10306758</v>
      </c>
      <c r="J18" s="12">
        <v>8328762</v>
      </c>
      <c r="K18" s="12">
        <v>6555780</v>
      </c>
      <c r="L18" s="12">
        <v>11052696</v>
      </c>
      <c r="M18" s="12">
        <v>8710347</v>
      </c>
      <c r="N18" s="10">
        <v>9087977</v>
      </c>
      <c r="O18" s="10">
        <v>10592118</v>
      </c>
      <c r="P18" s="10">
        <v>11755826</v>
      </c>
      <c r="Q18" s="10">
        <v>11160911</v>
      </c>
      <c r="R18" s="10">
        <v>12353581</v>
      </c>
      <c r="S18" s="10">
        <v>10380194</v>
      </c>
      <c r="T18" s="10">
        <v>17304755</v>
      </c>
      <c r="U18" s="10">
        <v>16988289</v>
      </c>
      <c r="V18" s="10">
        <v>12012619</v>
      </c>
      <c r="W18" s="10">
        <v>15182553</v>
      </c>
      <c r="X18" s="10">
        <v>12411892</v>
      </c>
      <c r="Y18" s="10">
        <v>14578843</v>
      </c>
      <c r="Z18" s="52"/>
      <c r="AA18" s="73">
        <v>20578213</v>
      </c>
      <c r="AB18" s="73">
        <v>17747942</v>
      </c>
      <c r="AC18" s="52"/>
    </row>
    <row r="19" spans="1:29" ht="15" thickBot="1">
      <c r="A19" s="7">
        <v>10</v>
      </c>
      <c r="B19" s="39" t="s">
        <v>27</v>
      </c>
      <c r="C19" s="40">
        <v>605090</v>
      </c>
      <c r="D19" s="40">
        <v>459346</v>
      </c>
      <c r="E19" s="40">
        <v>579737</v>
      </c>
      <c r="F19" s="40">
        <v>516416</v>
      </c>
      <c r="G19" s="40">
        <v>1107111</v>
      </c>
      <c r="H19" s="40">
        <v>1737465</v>
      </c>
      <c r="I19" s="40">
        <v>1779150</v>
      </c>
      <c r="J19" s="40">
        <v>1324812</v>
      </c>
      <c r="K19" s="40">
        <v>1730827</v>
      </c>
      <c r="L19" s="40">
        <v>1536933</v>
      </c>
      <c r="M19" s="40">
        <v>1371630</v>
      </c>
      <c r="N19" s="23">
        <v>1281676</v>
      </c>
      <c r="O19" s="23">
        <v>1238146</v>
      </c>
      <c r="P19" s="23">
        <v>1503722</v>
      </c>
      <c r="Q19" s="23">
        <v>1335373</v>
      </c>
      <c r="R19" s="23">
        <v>1133104</v>
      </c>
      <c r="S19" s="23">
        <v>900440</v>
      </c>
      <c r="T19" s="23">
        <v>722179</v>
      </c>
      <c r="U19" s="23">
        <v>487297</v>
      </c>
      <c r="V19" s="23">
        <v>586561</v>
      </c>
      <c r="W19" s="23">
        <v>463318</v>
      </c>
      <c r="X19" s="23">
        <v>402356</v>
      </c>
      <c r="Y19" s="23">
        <v>408634</v>
      </c>
      <c r="Z19" s="52"/>
      <c r="AA19" s="73">
        <v>1074541</v>
      </c>
      <c r="AB19" s="73">
        <v>1000711</v>
      </c>
      <c r="AC19" s="52"/>
    </row>
    <row r="20" spans="1:29" ht="15" thickBot="1">
      <c r="A20" s="7">
        <v>11</v>
      </c>
      <c r="B20" s="37" t="s">
        <v>28</v>
      </c>
      <c r="C20" s="38">
        <v>33496</v>
      </c>
      <c r="D20" s="38">
        <v>43146</v>
      </c>
      <c r="E20" s="38">
        <v>47085</v>
      </c>
      <c r="F20" s="38">
        <v>44154</v>
      </c>
      <c r="G20" s="38">
        <v>61755</v>
      </c>
      <c r="H20" s="38">
        <v>50200</v>
      </c>
      <c r="I20" s="38">
        <v>43706</v>
      </c>
      <c r="J20" s="38">
        <v>47097</v>
      </c>
      <c r="K20" s="38">
        <v>53996</v>
      </c>
      <c r="L20" s="38">
        <v>49926</v>
      </c>
      <c r="M20" s="38">
        <v>48762</v>
      </c>
      <c r="N20" s="17">
        <v>48146</v>
      </c>
      <c r="O20" s="17">
        <v>47080</v>
      </c>
      <c r="P20" s="17">
        <v>46642</v>
      </c>
      <c r="Q20" s="17">
        <v>45305</v>
      </c>
      <c r="R20" s="17">
        <v>44543</v>
      </c>
      <c r="S20" s="17">
        <v>45811</v>
      </c>
      <c r="T20" s="17">
        <v>43025</v>
      </c>
      <c r="U20" s="17">
        <v>47402</v>
      </c>
      <c r="V20" s="17">
        <v>47485</v>
      </c>
      <c r="W20" s="17">
        <v>51119</v>
      </c>
      <c r="X20" s="17">
        <v>48496</v>
      </c>
      <c r="Y20" s="17">
        <v>47262</v>
      </c>
      <c r="Z20" s="71">
        <v>50025</v>
      </c>
      <c r="AA20" s="71">
        <v>49548</v>
      </c>
      <c r="AB20" s="71">
        <v>42913</v>
      </c>
      <c r="AC20" s="71">
        <v>43391</v>
      </c>
    </row>
    <row r="21" spans="1:29" ht="15" thickBot="1">
      <c r="A21" s="7"/>
      <c r="B21" s="41" t="s">
        <v>29</v>
      </c>
      <c r="C21" s="38">
        <f aca="true" t="shared" si="1" ref="C21:M21">C6+C7+C12+C15+C17+C20</f>
        <v>28399788</v>
      </c>
      <c r="D21" s="38">
        <f t="shared" si="1"/>
        <v>31893120</v>
      </c>
      <c r="E21" s="38">
        <f t="shared" si="1"/>
        <v>33927649</v>
      </c>
      <c r="F21" s="38">
        <f t="shared" si="1"/>
        <v>36816399</v>
      </c>
      <c r="G21" s="38">
        <f t="shared" si="1"/>
        <v>48602143</v>
      </c>
      <c r="H21" s="38">
        <f t="shared" si="1"/>
        <v>49773963</v>
      </c>
      <c r="I21" s="38">
        <f t="shared" si="1"/>
        <v>54045028</v>
      </c>
      <c r="J21" s="38">
        <f t="shared" si="1"/>
        <v>55552950</v>
      </c>
      <c r="K21" s="38">
        <f t="shared" si="1"/>
        <v>56533797</v>
      </c>
      <c r="L21" s="38">
        <f t="shared" si="1"/>
        <v>57732411</v>
      </c>
      <c r="M21" s="38">
        <f t="shared" si="1"/>
        <v>52847447</v>
      </c>
      <c r="N21" s="17">
        <f>SUM(N6:N20)-N8-N9-N10-N18-N19</f>
        <v>47734647</v>
      </c>
      <c r="O21" s="17">
        <f>SUM(O6:O20)-O8-O9-O10-O18-O19</f>
        <v>50268891</v>
      </c>
      <c r="P21" s="17">
        <f>SUM(P6:P20)-P8-P9-P10-P18-P19</f>
        <v>50582493</v>
      </c>
      <c r="Q21" s="17">
        <f>SUM(Q6:Q20)-Q8-Q9-Q10-Q18-Q19</f>
        <v>53549488</v>
      </c>
      <c r="R21" s="17">
        <f>SUM(R6:R20)-R8-R9-R10-R18-R19</f>
        <v>55826291</v>
      </c>
      <c r="S21" s="26">
        <v>53915363</v>
      </c>
      <c r="T21" s="26">
        <v>62226056</v>
      </c>
      <c r="U21" s="26">
        <v>63443121</v>
      </c>
      <c r="V21" s="26">
        <v>57185427</v>
      </c>
      <c r="W21" s="26">
        <v>60574619</v>
      </c>
      <c r="X21" s="26">
        <v>58493498</v>
      </c>
      <c r="Y21" s="26">
        <v>62351576</v>
      </c>
      <c r="Z21" s="65">
        <f>SUM(Z6:Z20)</f>
        <v>66872424</v>
      </c>
      <c r="AA21" s="72">
        <v>70240177</v>
      </c>
      <c r="AB21" s="72">
        <v>70114244</v>
      </c>
      <c r="AC21" s="65"/>
    </row>
    <row r="22" spans="1:29" ht="14.25">
      <c r="A22" s="7">
        <v>12</v>
      </c>
      <c r="B22" s="14" t="s">
        <v>30</v>
      </c>
      <c r="C22" s="15">
        <f>C23+C24</f>
        <v>885297</v>
      </c>
      <c r="D22" s="15">
        <f aca="true" t="shared" si="2" ref="D22:O22">D23+D24</f>
        <v>992762</v>
      </c>
      <c r="E22" s="15">
        <f t="shared" si="2"/>
        <v>1033740</v>
      </c>
      <c r="F22" s="15">
        <f t="shared" si="2"/>
        <v>1156276</v>
      </c>
      <c r="G22" s="15">
        <f t="shared" si="2"/>
        <v>1234622</v>
      </c>
      <c r="H22" s="15">
        <f t="shared" si="2"/>
        <v>1325199</v>
      </c>
      <c r="I22" s="15">
        <f t="shared" si="2"/>
        <v>1375537</v>
      </c>
      <c r="J22" s="15">
        <f t="shared" si="2"/>
        <v>1355626</v>
      </c>
      <c r="K22" s="15">
        <f t="shared" si="2"/>
        <v>1409488</v>
      </c>
      <c r="L22" s="15">
        <f t="shared" si="2"/>
        <v>1396034</v>
      </c>
      <c r="M22" s="15">
        <f t="shared" si="2"/>
        <v>1364201</v>
      </c>
      <c r="N22" s="24">
        <f t="shared" si="2"/>
        <v>1336874</v>
      </c>
      <c r="O22" s="24">
        <f t="shared" si="2"/>
        <v>1425580</v>
      </c>
      <c r="P22" s="24">
        <v>1476858</v>
      </c>
      <c r="Q22" s="24">
        <v>1468149</v>
      </c>
      <c r="R22" s="24">
        <v>1629778</v>
      </c>
      <c r="S22" s="24">
        <v>1632527</v>
      </c>
      <c r="T22" s="24">
        <v>964241</v>
      </c>
      <c r="U22" s="24">
        <v>926422</v>
      </c>
      <c r="V22" s="24">
        <v>887072</v>
      </c>
      <c r="W22" s="24">
        <v>806790</v>
      </c>
      <c r="X22" s="24">
        <v>771586</v>
      </c>
      <c r="Y22" s="24">
        <v>807280</v>
      </c>
      <c r="Z22" s="58">
        <v>787928</v>
      </c>
      <c r="AA22" s="58">
        <v>784178</v>
      </c>
      <c r="AB22" s="58">
        <v>753395</v>
      </c>
      <c r="AC22" s="58">
        <v>1187733</v>
      </c>
    </row>
    <row r="23" spans="1:29" ht="14.25">
      <c r="A23" s="7">
        <v>13</v>
      </c>
      <c r="B23" s="11" t="s">
        <v>31</v>
      </c>
      <c r="C23" s="12">
        <v>32545</v>
      </c>
      <c r="D23" s="12">
        <v>29791</v>
      </c>
      <c r="E23" s="12">
        <v>24466</v>
      </c>
      <c r="F23" s="12">
        <v>26587</v>
      </c>
      <c r="G23" s="12">
        <v>31531</v>
      </c>
      <c r="H23" s="12">
        <v>47040</v>
      </c>
      <c r="I23" s="12">
        <v>73365</v>
      </c>
      <c r="J23" s="12">
        <v>71988</v>
      </c>
      <c r="K23" s="12">
        <v>94409</v>
      </c>
      <c r="L23" s="12">
        <v>100106</v>
      </c>
      <c r="M23" s="12">
        <v>90145</v>
      </c>
      <c r="N23" s="10">
        <v>79784</v>
      </c>
      <c r="O23" s="10">
        <v>86029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2"/>
      <c r="AA23" s="52"/>
      <c r="AB23" s="52"/>
      <c r="AC23" s="52"/>
    </row>
    <row r="24" spans="1:29" ht="15" thickBot="1">
      <c r="A24" s="7">
        <v>14</v>
      </c>
      <c r="B24" s="39" t="s">
        <v>32</v>
      </c>
      <c r="C24" s="40">
        <v>852752</v>
      </c>
      <c r="D24" s="40">
        <v>962971</v>
      </c>
      <c r="E24" s="40">
        <v>1009274</v>
      </c>
      <c r="F24" s="40">
        <v>1129689</v>
      </c>
      <c r="G24" s="40">
        <v>1203091</v>
      </c>
      <c r="H24" s="40">
        <v>1278159</v>
      </c>
      <c r="I24" s="40">
        <v>1302172</v>
      </c>
      <c r="J24" s="40">
        <v>1283638</v>
      </c>
      <c r="K24" s="40">
        <v>1315079</v>
      </c>
      <c r="L24" s="40">
        <v>1295928</v>
      </c>
      <c r="M24" s="40">
        <v>1274056</v>
      </c>
      <c r="N24" s="23">
        <v>1257090</v>
      </c>
      <c r="O24" s="23">
        <v>1339551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53"/>
      <c r="AA24" s="53"/>
      <c r="AB24" s="53"/>
      <c r="AC24" s="53"/>
    </row>
    <row r="25" spans="1:29" ht="14.25">
      <c r="A25" s="7">
        <v>15</v>
      </c>
      <c r="B25" s="14" t="s">
        <v>33</v>
      </c>
      <c r="C25" s="15">
        <f>C27+C28+C29+C30+C31</f>
        <v>557529</v>
      </c>
      <c r="D25" s="15">
        <f aca="true" t="shared" si="3" ref="D25:O25">D27+D28+D29+D30+D31</f>
        <v>664418</v>
      </c>
      <c r="E25" s="15">
        <f t="shared" si="3"/>
        <v>719477</v>
      </c>
      <c r="F25" s="15">
        <f t="shared" si="3"/>
        <v>784823</v>
      </c>
      <c r="G25" s="15">
        <f t="shared" si="3"/>
        <v>823091</v>
      </c>
      <c r="H25" s="15">
        <f t="shared" si="3"/>
        <v>805499</v>
      </c>
      <c r="I25" s="15">
        <f t="shared" si="3"/>
        <v>894678</v>
      </c>
      <c r="J25" s="15">
        <f t="shared" si="3"/>
        <v>927363</v>
      </c>
      <c r="K25" s="15">
        <f t="shared" si="3"/>
        <v>953445</v>
      </c>
      <c r="L25" s="15">
        <f t="shared" si="3"/>
        <v>1048321</v>
      </c>
      <c r="M25" s="15">
        <f t="shared" si="3"/>
        <v>1046003</v>
      </c>
      <c r="N25" s="24">
        <f t="shared" si="3"/>
        <v>1063355</v>
      </c>
      <c r="O25" s="24">
        <f t="shared" si="3"/>
        <v>1134127</v>
      </c>
      <c r="P25" s="24">
        <v>1238699</v>
      </c>
      <c r="Q25" s="24">
        <v>1355169</v>
      </c>
      <c r="R25" s="24">
        <v>1633387</v>
      </c>
      <c r="S25" s="24">
        <v>1677973</v>
      </c>
      <c r="T25" s="24">
        <v>1678436</v>
      </c>
      <c r="U25" s="24">
        <v>1836562</v>
      </c>
      <c r="V25" s="24">
        <v>1981279</v>
      </c>
      <c r="W25" s="24">
        <v>2037935</v>
      </c>
      <c r="X25" s="24">
        <v>2182394</v>
      </c>
      <c r="Y25" s="24">
        <v>2211548</v>
      </c>
      <c r="Z25" s="58">
        <v>2177102</v>
      </c>
      <c r="AA25" s="58">
        <v>2316893</v>
      </c>
      <c r="AB25" s="58">
        <v>2197254</v>
      </c>
      <c r="AC25" s="58"/>
    </row>
    <row r="26" spans="1:29" ht="14.25">
      <c r="A26" s="7">
        <v>16</v>
      </c>
      <c r="B26" s="11" t="s">
        <v>34</v>
      </c>
      <c r="C26" s="12">
        <f aca="true" t="shared" si="4" ref="C26:M26">C27+C28</f>
        <v>27016</v>
      </c>
      <c r="D26" s="12">
        <f t="shared" si="4"/>
        <v>30799</v>
      </c>
      <c r="E26" s="12">
        <f t="shared" si="4"/>
        <v>31407</v>
      </c>
      <c r="F26" s="12">
        <f t="shared" si="4"/>
        <v>31015</v>
      </c>
      <c r="G26" s="12">
        <f t="shared" si="4"/>
        <v>31072</v>
      </c>
      <c r="H26" s="12">
        <f t="shared" si="4"/>
        <v>30609</v>
      </c>
      <c r="I26" s="12">
        <f t="shared" si="4"/>
        <v>28374</v>
      </c>
      <c r="J26" s="12">
        <f t="shared" si="4"/>
        <v>25897</v>
      </c>
      <c r="K26" s="12">
        <f t="shared" si="4"/>
        <v>25185</v>
      </c>
      <c r="L26" s="12">
        <f t="shared" si="4"/>
        <v>21893</v>
      </c>
      <c r="M26" s="12">
        <f t="shared" si="4"/>
        <v>20887</v>
      </c>
      <c r="N26" s="10">
        <f>(N27+N28)</f>
        <v>19993</v>
      </c>
      <c r="O26" s="10">
        <f>(O27+O28)</f>
        <v>18627</v>
      </c>
      <c r="P26" s="10">
        <f>(P27+P28)</f>
        <v>0</v>
      </c>
      <c r="Q26" s="10">
        <f>(Q27+Q28)</f>
        <v>0</v>
      </c>
      <c r="R26" s="10">
        <v>0</v>
      </c>
      <c r="S26" s="10"/>
      <c r="T26" s="10"/>
      <c r="U26" s="10"/>
      <c r="V26" s="10"/>
      <c r="W26" s="10"/>
      <c r="X26" s="10"/>
      <c r="Y26" s="10"/>
      <c r="Z26" s="52"/>
      <c r="AA26" s="52"/>
      <c r="AB26" s="52"/>
      <c r="AC26" s="52"/>
    </row>
    <row r="27" spans="1:29" ht="14.25">
      <c r="A27" s="7">
        <v>17</v>
      </c>
      <c r="B27" s="11" t="s">
        <v>35</v>
      </c>
      <c r="C27" s="12">
        <v>27016</v>
      </c>
      <c r="D27" s="12">
        <v>30799</v>
      </c>
      <c r="E27" s="12">
        <v>31407</v>
      </c>
      <c r="F27" s="12">
        <v>31015</v>
      </c>
      <c r="G27" s="12">
        <v>31072</v>
      </c>
      <c r="H27" s="12">
        <v>30609</v>
      </c>
      <c r="I27" s="12">
        <v>28374</v>
      </c>
      <c r="J27" s="12">
        <v>25897</v>
      </c>
      <c r="K27" s="12">
        <v>25185</v>
      </c>
      <c r="L27" s="12">
        <v>21893</v>
      </c>
      <c r="M27" s="12">
        <v>20887</v>
      </c>
      <c r="N27" s="10">
        <v>19993</v>
      </c>
      <c r="O27" s="10">
        <v>18627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2"/>
      <c r="AA27" s="52"/>
      <c r="AB27" s="52"/>
      <c r="AC27" s="52"/>
    </row>
    <row r="28" spans="1:29" ht="14.25">
      <c r="A28" s="7">
        <v>18</v>
      </c>
      <c r="B28" s="11" t="s">
        <v>36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0">
        <v>0</v>
      </c>
      <c r="O28" s="10">
        <v>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2"/>
      <c r="AA28" s="52"/>
      <c r="AB28" s="52"/>
      <c r="AC28" s="52"/>
    </row>
    <row r="29" spans="1:29" ht="14.25">
      <c r="A29" s="7">
        <v>19</v>
      </c>
      <c r="B29" s="11" t="s">
        <v>37</v>
      </c>
      <c r="C29" s="12">
        <v>170966</v>
      </c>
      <c r="D29" s="12">
        <v>249262</v>
      </c>
      <c r="E29" s="12">
        <v>256279</v>
      </c>
      <c r="F29" s="12">
        <v>271881</v>
      </c>
      <c r="G29" s="12">
        <v>286208</v>
      </c>
      <c r="H29" s="12">
        <v>272458</v>
      </c>
      <c r="I29" s="12">
        <v>262601</v>
      </c>
      <c r="J29" s="12">
        <v>268775</v>
      </c>
      <c r="K29" s="12">
        <v>271420</v>
      </c>
      <c r="L29" s="12">
        <v>269556</v>
      </c>
      <c r="M29" s="12">
        <v>274173</v>
      </c>
      <c r="N29" s="10">
        <v>270887</v>
      </c>
      <c r="O29" s="10">
        <v>283369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2"/>
      <c r="AA29" s="52"/>
      <c r="AB29" s="52"/>
      <c r="AC29" s="52"/>
    </row>
    <row r="30" spans="1:29" ht="14.25">
      <c r="A30" s="7">
        <v>20</v>
      </c>
      <c r="B30" s="11" t="s">
        <v>38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18064</v>
      </c>
      <c r="L30" s="12">
        <v>37219</v>
      </c>
      <c r="M30" s="12">
        <v>40395</v>
      </c>
      <c r="N30" s="10">
        <v>52101</v>
      </c>
      <c r="O30" s="10">
        <v>55483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2"/>
      <c r="AA30" s="52"/>
      <c r="AB30" s="52"/>
      <c r="AC30" s="52"/>
    </row>
    <row r="31" spans="1:29" ht="15" thickBot="1">
      <c r="A31" s="7">
        <v>21</v>
      </c>
      <c r="B31" s="39" t="s">
        <v>39</v>
      </c>
      <c r="C31" s="40">
        <v>359547</v>
      </c>
      <c r="D31" s="40">
        <v>384357</v>
      </c>
      <c r="E31" s="40">
        <v>431791</v>
      </c>
      <c r="F31" s="40">
        <v>481927</v>
      </c>
      <c r="G31" s="40">
        <v>505811</v>
      </c>
      <c r="H31" s="40">
        <v>502432</v>
      </c>
      <c r="I31" s="40">
        <v>603703</v>
      </c>
      <c r="J31" s="40">
        <v>632691</v>
      </c>
      <c r="K31" s="40">
        <v>638776</v>
      </c>
      <c r="L31" s="40">
        <v>719653</v>
      </c>
      <c r="M31" s="40">
        <v>710548</v>
      </c>
      <c r="N31" s="23">
        <v>720374</v>
      </c>
      <c r="O31" s="23">
        <v>776648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3"/>
      <c r="AA31" s="53"/>
      <c r="AB31" s="53"/>
      <c r="AC31" s="53"/>
    </row>
    <row r="32" spans="1:29" ht="14.25">
      <c r="A32" s="7">
        <v>22</v>
      </c>
      <c r="B32" s="14" t="s">
        <v>40</v>
      </c>
      <c r="C32" s="15">
        <f>C33+C34</f>
        <v>144576</v>
      </c>
      <c r="D32" s="15">
        <f aca="true" t="shared" si="5" ref="D32:O32">D33+D34</f>
        <v>152962</v>
      </c>
      <c r="E32" s="15">
        <f t="shared" si="5"/>
        <v>156124</v>
      </c>
      <c r="F32" s="15">
        <f t="shared" si="5"/>
        <v>167026</v>
      </c>
      <c r="G32" s="15">
        <f t="shared" si="5"/>
        <v>178766</v>
      </c>
      <c r="H32" s="15">
        <f t="shared" si="5"/>
        <v>179391</v>
      </c>
      <c r="I32" s="15">
        <f t="shared" si="5"/>
        <v>174949</v>
      </c>
      <c r="J32" s="15">
        <f t="shared" si="5"/>
        <v>182752</v>
      </c>
      <c r="K32" s="15">
        <f t="shared" si="5"/>
        <v>176744</v>
      </c>
      <c r="L32" s="15">
        <f t="shared" si="5"/>
        <v>174438</v>
      </c>
      <c r="M32" s="15">
        <f t="shared" si="5"/>
        <v>188445</v>
      </c>
      <c r="N32" s="24">
        <f t="shared" si="5"/>
        <v>205076</v>
      </c>
      <c r="O32" s="24">
        <f t="shared" si="5"/>
        <v>211370</v>
      </c>
      <c r="P32" s="24">
        <v>211099</v>
      </c>
      <c r="Q32" s="24">
        <v>254017</v>
      </c>
      <c r="R32" s="24">
        <v>262504</v>
      </c>
      <c r="S32" s="24">
        <v>279385</v>
      </c>
      <c r="T32" s="24">
        <v>574986</v>
      </c>
      <c r="U32" s="24">
        <v>537099</v>
      </c>
      <c r="V32" s="24">
        <v>516875</v>
      </c>
      <c r="W32" s="24">
        <v>508223</v>
      </c>
      <c r="X32" s="24">
        <v>489831</v>
      </c>
      <c r="Y32" s="24">
        <v>472926</v>
      </c>
      <c r="Z32" s="51"/>
      <c r="AA32" s="74">
        <v>453878</v>
      </c>
      <c r="AB32" s="74">
        <v>453397</v>
      </c>
      <c r="AC32" s="51"/>
    </row>
    <row r="33" spans="1:29" ht="14.25">
      <c r="A33" s="7">
        <v>23</v>
      </c>
      <c r="B33" s="11" t="s">
        <v>41</v>
      </c>
      <c r="C33" s="12">
        <v>55374</v>
      </c>
      <c r="D33" s="12">
        <v>62482</v>
      </c>
      <c r="E33" s="12">
        <v>64178</v>
      </c>
      <c r="F33" s="12">
        <v>64352</v>
      </c>
      <c r="G33" s="12">
        <v>77934</v>
      </c>
      <c r="H33" s="12">
        <v>80068</v>
      </c>
      <c r="I33" s="12">
        <v>81042</v>
      </c>
      <c r="J33" s="12">
        <v>83353</v>
      </c>
      <c r="K33" s="12">
        <v>82668</v>
      </c>
      <c r="L33" s="12">
        <v>79506</v>
      </c>
      <c r="M33" s="12">
        <v>87218</v>
      </c>
      <c r="N33" s="10">
        <v>99429</v>
      </c>
      <c r="O33" s="10">
        <v>101855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2"/>
      <c r="AA33" s="52"/>
      <c r="AB33" s="52"/>
      <c r="AC33" s="52"/>
    </row>
    <row r="34" spans="1:29" ht="15" thickBot="1">
      <c r="A34" s="7">
        <v>24</v>
      </c>
      <c r="B34" s="39" t="s">
        <v>42</v>
      </c>
      <c r="C34" s="40">
        <v>89202</v>
      </c>
      <c r="D34" s="40">
        <v>90480</v>
      </c>
      <c r="E34" s="40">
        <v>91946</v>
      </c>
      <c r="F34" s="40">
        <v>102674</v>
      </c>
      <c r="G34" s="40">
        <v>100832</v>
      </c>
      <c r="H34" s="40">
        <v>99323</v>
      </c>
      <c r="I34" s="40">
        <v>93907</v>
      </c>
      <c r="J34" s="40">
        <v>99399</v>
      </c>
      <c r="K34" s="40">
        <v>94076</v>
      </c>
      <c r="L34" s="40">
        <v>94932</v>
      </c>
      <c r="M34" s="40">
        <v>101227</v>
      </c>
      <c r="N34" s="23">
        <v>105647</v>
      </c>
      <c r="O34" s="23">
        <v>109515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53"/>
      <c r="AA34" s="53"/>
      <c r="AB34" s="53"/>
      <c r="AC34" s="53"/>
    </row>
    <row r="35" spans="1:30" ht="14.25">
      <c r="A35" s="7">
        <v>25</v>
      </c>
      <c r="B35" s="14" t="s">
        <v>43</v>
      </c>
      <c r="C35" s="15">
        <f>SUM(C36:C46)</f>
        <v>3825245</v>
      </c>
      <c r="D35" s="15">
        <f aca="true" t="shared" si="6" ref="D35:O35">SUM(D36:D46)</f>
        <v>4039331</v>
      </c>
      <c r="E35" s="15">
        <f t="shared" si="6"/>
        <v>3796503</v>
      </c>
      <c r="F35" s="15">
        <f t="shared" si="6"/>
        <v>3752729</v>
      </c>
      <c r="G35" s="15">
        <f t="shared" si="6"/>
        <v>3770939</v>
      </c>
      <c r="H35" s="15">
        <f t="shared" si="6"/>
        <v>3746493</v>
      </c>
      <c r="I35" s="15">
        <f t="shared" si="6"/>
        <v>4428787</v>
      </c>
      <c r="J35" s="15">
        <f t="shared" si="6"/>
        <v>4594402</v>
      </c>
      <c r="K35" s="15">
        <f t="shared" si="6"/>
        <v>5539734</v>
      </c>
      <c r="L35" s="15">
        <f t="shared" si="6"/>
        <v>5349625</v>
      </c>
      <c r="M35" s="15">
        <f t="shared" si="6"/>
        <v>6178537</v>
      </c>
      <c r="N35" s="24">
        <f t="shared" si="6"/>
        <v>5887448</v>
      </c>
      <c r="O35" s="24">
        <f t="shared" si="6"/>
        <v>5435568</v>
      </c>
      <c r="P35" s="24">
        <v>5753070</v>
      </c>
      <c r="Q35" s="24">
        <v>6066599</v>
      </c>
      <c r="R35" s="24">
        <v>7335237</v>
      </c>
      <c r="S35" s="24">
        <v>10873735</v>
      </c>
      <c r="T35" s="24">
        <v>6947307</v>
      </c>
      <c r="U35" s="24">
        <v>7526413</v>
      </c>
      <c r="V35" s="24">
        <v>6079415</v>
      </c>
      <c r="W35" s="24">
        <v>6938663</v>
      </c>
      <c r="X35" s="24">
        <v>6671882</v>
      </c>
      <c r="Y35" s="24">
        <v>7027898</v>
      </c>
      <c r="Z35" s="58">
        <v>6391784</v>
      </c>
      <c r="AA35" s="58">
        <v>7737834</v>
      </c>
      <c r="AB35" s="58">
        <v>10813548</v>
      </c>
      <c r="AC35" s="58">
        <v>7646488</v>
      </c>
      <c r="AD35" s="78">
        <v>8876990</v>
      </c>
    </row>
    <row r="36" spans="1:29" ht="14.25">
      <c r="A36" s="7"/>
      <c r="B36" s="11" t="s">
        <v>44</v>
      </c>
      <c r="C36" s="12">
        <v>17027</v>
      </c>
      <c r="D36" s="12">
        <v>14481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0">
        <v>0</v>
      </c>
      <c r="O36" s="10"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52"/>
      <c r="AA36" s="52"/>
      <c r="AB36" s="52"/>
      <c r="AC36" s="52"/>
    </row>
    <row r="37" spans="1:29" ht="14.25">
      <c r="A37" s="7">
        <v>26</v>
      </c>
      <c r="B37" s="11" t="s">
        <v>45</v>
      </c>
      <c r="C37" s="12">
        <v>2348616</v>
      </c>
      <c r="D37" s="12">
        <v>2377536</v>
      </c>
      <c r="E37" s="12">
        <v>2085221</v>
      </c>
      <c r="F37" s="12">
        <v>2297222</v>
      </c>
      <c r="G37" s="12">
        <v>2234507</v>
      </c>
      <c r="H37" s="12">
        <v>2087762</v>
      </c>
      <c r="I37" s="12">
        <v>2155703</v>
      </c>
      <c r="J37" s="12">
        <v>2031746</v>
      </c>
      <c r="K37" s="12">
        <v>2024039</v>
      </c>
      <c r="L37" s="12">
        <v>2086785</v>
      </c>
      <c r="M37" s="12">
        <v>2134311</v>
      </c>
      <c r="N37" s="10">
        <v>2310454</v>
      </c>
      <c r="O37" s="10">
        <v>2326989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2"/>
      <c r="AA37" s="52"/>
      <c r="AB37" s="52"/>
      <c r="AC37" s="52"/>
    </row>
    <row r="38" spans="1:29" ht="14.25">
      <c r="A38" s="7">
        <v>27</v>
      </c>
      <c r="B38" s="11" t="s">
        <v>46</v>
      </c>
      <c r="C38" s="12">
        <v>215435</v>
      </c>
      <c r="D38" s="12">
        <v>220837</v>
      </c>
      <c r="E38" s="12">
        <v>211500</v>
      </c>
      <c r="F38" s="12">
        <v>193056</v>
      </c>
      <c r="G38" s="12">
        <v>201458</v>
      </c>
      <c r="H38" s="12">
        <v>207385</v>
      </c>
      <c r="I38" s="12">
        <v>244312</v>
      </c>
      <c r="J38" s="12">
        <v>283081</v>
      </c>
      <c r="K38" s="12">
        <v>297861</v>
      </c>
      <c r="L38" s="12">
        <v>314545</v>
      </c>
      <c r="M38" s="12">
        <v>403909</v>
      </c>
      <c r="N38" s="10">
        <v>369767</v>
      </c>
      <c r="O38" s="10">
        <v>372807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2"/>
      <c r="AA38" s="52"/>
      <c r="AB38" s="52"/>
      <c r="AC38" s="52"/>
    </row>
    <row r="39" spans="1:29" ht="14.25">
      <c r="A39" s="7">
        <v>28</v>
      </c>
      <c r="B39" s="11" t="s">
        <v>47</v>
      </c>
      <c r="C39" s="12">
        <v>65840</v>
      </c>
      <c r="D39" s="12">
        <v>62979</v>
      </c>
      <c r="E39" s="12">
        <v>59425</v>
      </c>
      <c r="F39" s="12">
        <v>71266</v>
      </c>
      <c r="G39" s="12">
        <v>83815</v>
      </c>
      <c r="H39" s="12">
        <v>51239</v>
      </c>
      <c r="I39" s="12">
        <v>60453</v>
      </c>
      <c r="J39" s="12">
        <v>47661</v>
      </c>
      <c r="K39" s="12">
        <v>45347</v>
      </c>
      <c r="L39" s="12">
        <v>32047</v>
      </c>
      <c r="M39" s="12">
        <v>41587</v>
      </c>
      <c r="N39" s="10">
        <v>63296</v>
      </c>
      <c r="O39" s="10">
        <v>28690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52"/>
      <c r="AA39" s="52"/>
      <c r="AB39" s="52"/>
      <c r="AC39" s="52"/>
    </row>
    <row r="40" spans="1:29" ht="14.25">
      <c r="A40" s="7">
        <v>29</v>
      </c>
      <c r="B40" s="11" t="s">
        <v>48</v>
      </c>
      <c r="C40" s="12">
        <v>351223</v>
      </c>
      <c r="D40" s="12">
        <v>393525</v>
      </c>
      <c r="E40" s="12">
        <v>427859</v>
      </c>
      <c r="F40" s="12">
        <v>267384</v>
      </c>
      <c r="G40" s="12">
        <v>315182</v>
      </c>
      <c r="H40" s="12">
        <v>350986</v>
      </c>
      <c r="I40" s="12">
        <v>381586</v>
      </c>
      <c r="J40" s="12">
        <v>464081</v>
      </c>
      <c r="K40" s="12">
        <v>537844</v>
      </c>
      <c r="L40" s="12">
        <v>550410</v>
      </c>
      <c r="M40" s="12">
        <v>552719</v>
      </c>
      <c r="N40" s="10">
        <v>546102</v>
      </c>
      <c r="O40" s="10">
        <v>738921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52"/>
      <c r="AA40" s="52"/>
      <c r="AB40" s="52"/>
      <c r="AC40" s="52"/>
    </row>
    <row r="41" spans="1:29" ht="14.25">
      <c r="A41" s="7"/>
      <c r="B41" s="11" t="s">
        <v>49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0">
        <v>0</v>
      </c>
      <c r="O41" s="10">
        <v>0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52"/>
      <c r="AA41" s="52"/>
      <c r="AB41" s="52"/>
      <c r="AC41" s="52"/>
    </row>
    <row r="42" spans="1:29" ht="14.25">
      <c r="A42" s="7">
        <v>30</v>
      </c>
      <c r="B42" s="11" t="s">
        <v>50</v>
      </c>
      <c r="C42" s="12">
        <v>157019</v>
      </c>
      <c r="D42" s="12">
        <v>321408</v>
      </c>
      <c r="E42" s="12">
        <v>378072</v>
      </c>
      <c r="F42" s="12">
        <v>288824</v>
      </c>
      <c r="G42" s="12">
        <v>314154</v>
      </c>
      <c r="H42" s="12">
        <v>311398</v>
      </c>
      <c r="I42" s="12">
        <v>799262</v>
      </c>
      <c r="J42" s="12">
        <v>995713</v>
      </c>
      <c r="K42" s="12">
        <v>1766506</v>
      </c>
      <c r="L42" s="12">
        <v>1388745</v>
      </c>
      <c r="M42" s="12">
        <v>2178880</v>
      </c>
      <c r="N42" s="10">
        <v>1620460</v>
      </c>
      <c r="O42" s="10">
        <v>894950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2"/>
      <c r="AA42" s="52"/>
      <c r="AB42" s="52"/>
      <c r="AC42" s="52"/>
    </row>
    <row r="43" spans="1:29" ht="14.25">
      <c r="A43" s="7">
        <v>31</v>
      </c>
      <c r="B43" s="11" t="s">
        <v>51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0">
        <v>0</v>
      </c>
      <c r="O43" s="10">
        <v>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52"/>
      <c r="AA43" s="52"/>
      <c r="AB43" s="52"/>
      <c r="AC43" s="52"/>
    </row>
    <row r="44" spans="1:29" ht="14.25">
      <c r="A44" s="7">
        <v>32</v>
      </c>
      <c r="B44" s="11" t="s">
        <v>52</v>
      </c>
      <c r="C44" s="12">
        <v>102711</v>
      </c>
      <c r="D44" s="12">
        <v>104511</v>
      </c>
      <c r="E44" s="12">
        <v>108394</v>
      </c>
      <c r="F44" s="12">
        <v>4497</v>
      </c>
      <c r="G44" s="12">
        <v>5026</v>
      </c>
      <c r="H44" s="12">
        <v>5040</v>
      </c>
      <c r="I44" s="12">
        <v>5000</v>
      </c>
      <c r="J44" s="12">
        <v>4886</v>
      </c>
      <c r="K44" s="12">
        <v>4890</v>
      </c>
      <c r="L44" s="12">
        <v>4840</v>
      </c>
      <c r="M44" s="12">
        <v>4963</v>
      </c>
      <c r="N44" s="10">
        <v>3081</v>
      </c>
      <c r="O44" s="10">
        <v>2627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2"/>
      <c r="AA44" s="52"/>
      <c r="AB44" s="52"/>
      <c r="AC44" s="52"/>
    </row>
    <row r="45" spans="1:29" ht="14.25">
      <c r="A45" s="7">
        <v>33</v>
      </c>
      <c r="B45" s="11" t="s">
        <v>53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0">
        <v>6000</v>
      </c>
      <c r="O45" s="10">
        <v>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2"/>
      <c r="AA45" s="52"/>
      <c r="AB45" s="52"/>
      <c r="AC45" s="52"/>
    </row>
    <row r="46" spans="1:29" ht="15" thickBot="1">
      <c r="A46" s="7">
        <v>34</v>
      </c>
      <c r="B46" s="39" t="s">
        <v>54</v>
      </c>
      <c r="C46" s="40">
        <v>567374</v>
      </c>
      <c r="D46" s="40">
        <v>544054</v>
      </c>
      <c r="E46" s="40">
        <v>526032</v>
      </c>
      <c r="F46" s="40">
        <v>630480</v>
      </c>
      <c r="G46" s="40">
        <v>616797</v>
      </c>
      <c r="H46" s="40">
        <v>732683</v>
      </c>
      <c r="I46" s="40">
        <v>782471</v>
      </c>
      <c r="J46" s="40">
        <v>767234</v>
      </c>
      <c r="K46" s="40">
        <v>863247</v>
      </c>
      <c r="L46" s="40">
        <v>972253</v>
      </c>
      <c r="M46" s="40">
        <v>862168</v>
      </c>
      <c r="N46" s="23">
        <v>968288</v>
      </c>
      <c r="O46" s="23">
        <v>1070584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53"/>
      <c r="AA46" s="53"/>
      <c r="AB46" s="53"/>
      <c r="AC46" s="53"/>
    </row>
    <row r="47" spans="1:30" ht="14.25">
      <c r="A47" s="7">
        <v>35</v>
      </c>
      <c r="B47" s="14" t="s">
        <v>55</v>
      </c>
      <c r="C47" s="15">
        <f>SUM(C49:C56,C58:C59)</f>
        <v>1728646</v>
      </c>
      <c r="D47" s="15">
        <f aca="true" t="shared" si="7" ref="D47:O47">SUM(D49:D56,D58:D59)</f>
        <v>1555042</v>
      </c>
      <c r="E47" s="15">
        <f t="shared" si="7"/>
        <v>1978045</v>
      </c>
      <c r="F47" s="15">
        <f t="shared" si="7"/>
        <v>2019706</v>
      </c>
      <c r="G47" s="15">
        <f t="shared" si="7"/>
        <v>2265381</v>
      </c>
      <c r="H47" s="15">
        <f t="shared" si="7"/>
        <v>2054740</v>
      </c>
      <c r="I47" s="15">
        <f t="shared" si="7"/>
        <v>2513045</v>
      </c>
      <c r="J47" s="15">
        <f t="shared" si="7"/>
        <v>3106203</v>
      </c>
      <c r="K47" s="15">
        <f t="shared" si="7"/>
        <v>3469443</v>
      </c>
      <c r="L47" s="15">
        <f t="shared" si="7"/>
        <v>4238930</v>
      </c>
      <c r="M47" s="15">
        <f t="shared" si="7"/>
        <v>3370732</v>
      </c>
      <c r="N47" s="24">
        <f t="shared" si="7"/>
        <v>3222397</v>
      </c>
      <c r="O47" s="24">
        <f t="shared" si="7"/>
        <v>3588802</v>
      </c>
      <c r="P47" s="24">
        <v>3274617</v>
      </c>
      <c r="Q47" s="24">
        <v>5249317</v>
      </c>
      <c r="R47" s="24">
        <v>4867829</v>
      </c>
      <c r="S47" s="24">
        <v>5049968</v>
      </c>
      <c r="T47" s="24">
        <v>6382031</v>
      </c>
      <c r="U47" s="24">
        <v>4017752</v>
      </c>
      <c r="V47" s="24">
        <v>3898451</v>
      </c>
      <c r="W47" s="24">
        <v>4067665</v>
      </c>
      <c r="X47" s="24">
        <v>3950688</v>
      </c>
      <c r="Y47" s="24">
        <v>4997824</v>
      </c>
      <c r="Z47" s="58">
        <v>4644723</v>
      </c>
      <c r="AA47" s="58">
        <v>3449412</v>
      </c>
      <c r="AB47" s="58">
        <v>4738028</v>
      </c>
      <c r="AC47" s="58">
        <v>4010418</v>
      </c>
      <c r="AD47" s="78">
        <v>3961653</v>
      </c>
    </row>
    <row r="48" spans="1:29" ht="14.25">
      <c r="A48" s="7">
        <v>36</v>
      </c>
      <c r="B48" s="11" t="s">
        <v>56</v>
      </c>
      <c r="C48" s="12">
        <f>SUM(C49:C56)</f>
        <v>195884</v>
      </c>
      <c r="D48" s="12">
        <f aca="true" t="shared" si="8" ref="D48:Q48">SUM(D49:D56)</f>
        <v>187167</v>
      </c>
      <c r="E48" s="12">
        <f t="shared" si="8"/>
        <v>271232</v>
      </c>
      <c r="F48" s="12">
        <f t="shared" si="8"/>
        <v>594631</v>
      </c>
      <c r="G48" s="12">
        <f t="shared" si="8"/>
        <v>571685</v>
      </c>
      <c r="H48" s="12">
        <f t="shared" si="8"/>
        <v>653955</v>
      </c>
      <c r="I48" s="12">
        <f t="shared" si="8"/>
        <v>1091067</v>
      </c>
      <c r="J48" s="12">
        <f t="shared" si="8"/>
        <v>809533</v>
      </c>
      <c r="K48" s="12">
        <f t="shared" si="8"/>
        <v>643675</v>
      </c>
      <c r="L48" s="12">
        <f t="shared" si="8"/>
        <v>971370</v>
      </c>
      <c r="M48" s="12">
        <f t="shared" si="8"/>
        <v>954083</v>
      </c>
      <c r="N48" s="10">
        <v>1204075</v>
      </c>
      <c r="O48" s="10">
        <f t="shared" si="8"/>
        <v>1196041</v>
      </c>
      <c r="P48" s="10">
        <f t="shared" si="8"/>
        <v>0</v>
      </c>
      <c r="Q48" s="10">
        <f t="shared" si="8"/>
        <v>0</v>
      </c>
      <c r="R48" s="10"/>
      <c r="S48" s="10"/>
      <c r="T48" s="10"/>
      <c r="U48" s="10"/>
      <c r="V48" s="10"/>
      <c r="W48" s="10"/>
      <c r="X48" s="10"/>
      <c r="Y48" s="10"/>
      <c r="Z48" s="52"/>
      <c r="AA48" s="52"/>
      <c r="AB48" s="52"/>
      <c r="AC48" s="52"/>
    </row>
    <row r="49" spans="1:29" ht="14.25">
      <c r="A49" s="7">
        <v>37</v>
      </c>
      <c r="B49" s="11" t="s">
        <v>57</v>
      </c>
      <c r="C49" s="12">
        <v>26928</v>
      </c>
      <c r="D49" s="12">
        <v>27605</v>
      </c>
      <c r="E49" s="12">
        <v>45261</v>
      </c>
      <c r="F49" s="12">
        <v>96212</v>
      </c>
      <c r="G49" s="12">
        <v>100730</v>
      </c>
      <c r="H49" s="12">
        <v>103692</v>
      </c>
      <c r="I49" s="12">
        <v>122183</v>
      </c>
      <c r="J49" s="12">
        <v>141655</v>
      </c>
      <c r="K49" s="12">
        <v>148930</v>
      </c>
      <c r="L49" s="12">
        <v>157383</v>
      </c>
      <c r="M49" s="12">
        <v>223483</v>
      </c>
      <c r="N49" s="10">
        <v>240755</v>
      </c>
      <c r="O49" s="10">
        <v>247636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2"/>
      <c r="AA49" s="52"/>
      <c r="AB49" s="52"/>
      <c r="AC49" s="52"/>
    </row>
    <row r="50" spans="1:29" ht="14.25">
      <c r="A50" s="7">
        <v>38</v>
      </c>
      <c r="B50" s="11" t="s">
        <v>58</v>
      </c>
      <c r="C50" s="12">
        <v>40503</v>
      </c>
      <c r="D50" s="12">
        <v>49293</v>
      </c>
      <c r="E50" s="12">
        <v>69821</v>
      </c>
      <c r="F50" s="12">
        <v>56656</v>
      </c>
      <c r="G50" s="12">
        <v>55871</v>
      </c>
      <c r="H50" s="12">
        <v>66462</v>
      </c>
      <c r="I50" s="12">
        <v>60143</v>
      </c>
      <c r="J50" s="12">
        <v>70741</v>
      </c>
      <c r="K50" s="12">
        <v>75698</v>
      </c>
      <c r="L50" s="12">
        <v>75850</v>
      </c>
      <c r="M50" s="12">
        <v>74669</v>
      </c>
      <c r="N50" s="10">
        <v>84013</v>
      </c>
      <c r="O50" s="10">
        <v>84960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2"/>
      <c r="AA50" s="52"/>
      <c r="AB50" s="52"/>
      <c r="AC50" s="52"/>
    </row>
    <row r="51" spans="1:29" ht="14.25">
      <c r="A51" s="7"/>
      <c r="B51" s="11" t="s">
        <v>59</v>
      </c>
      <c r="C51" s="12">
        <v>0</v>
      </c>
      <c r="D51" s="12">
        <v>0</v>
      </c>
      <c r="E51" s="12"/>
      <c r="F51" s="12"/>
      <c r="G51" s="12"/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0">
        <v>0</v>
      </c>
      <c r="O51" s="10">
        <v>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2"/>
      <c r="AA51" s="52"/>
      <c r="AB51" s="52"/>
      <c r="AC51" s="52"/>
    </row>
    <row r="52" spans="1:29" ht="14.25">
      <c r="A52" s="7">
        <v>39</v>
      </c>
      <c r="B52" s="11" t="s">
        <v>60</v>
      </c>
      <c r="C52" s="12">
        <v>31976</v>
      </c>
      <c r="D52" s="12">
        <v>0</v>
      </c>
      <c r="E52" s="12">
        <v>33899</v>
      </c>
      <c r="F52" s="12">
        <v>45092</v>
      </c>
      <c r="G52" s="12">
        <v>121115</v>
      </c>
      <c r="H52" s="12">
        <v>126334</v>
      </c>
      <c r="I52" s="12">
        <v>426392</v>
      </c>
      <c r="J52" s="12">
        <v>9802</v>
      </c>
      <c r="K52" s="12">
        <v>61006</v>
      </c>
      <c r="L52" s="12">
        <v>227849</v>
      </c>
      <c r="M52" s="12">
        <v>65620</v>
      </c>
      <c r="N52" s="10">
        <v>321148</v>
      </c>
      <c r="O52" s="10">
        <v>48888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2"/>
      <c r="AA52" s="52"/>
      <c r="AB52" s="52"/>
      <c r="AC52" s="52"/>
    </row>
    <row r="53" spans="1:29" ht="14.25">
      <c r="A53" s="7">
        <v>40</v>
      </c>
      <c r="B53" s="11" t="s">
        <v>61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0">
        <v>0</v>
      </c>
      <c r="O53" s="10">
        <v>0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2"/>
      <c r="AA53" s="52"/>
      <c r="AB53" s="52"/>
      <c r="AC53" s="52"/>
    </row>
    <row r="54" spans="1:29" ht="14.25">
      <c r="A54" s="7">
        <v>41</v>
      </c>
      <c r="B54" s="11" t="s">
        <v>62</v>
      </c>
      <c r="C54" s="12">
        <v>16908</v>
      </c>
      <c r="D54" s="12">
        <v>10270</v>
      </c>
      <c r="E54" s="12">
        <v>99990</v>
      </c>
      <c r="F54" s="12">
        <v>108765</v>
      </c>
      <c r="G54" s="12">
        <v>13627</v>
      </c>
      <c r="H54" s="12">
        <v>33048</v>
      </c>
      <c r="I54" s="12">
        <v>139303</v>
      </c>
      <c r="J54" s="12">
        <v>128762</v>
      </c>
      <c r="K54" s="12">
        <v>37780</v>
      </c>
      <c r="L54" s="12">
        <v>98815</v>
      </c>
      <c r="M54" s="12">
        <v>106286</v>
      </c>
      <c r="N54" s="10">
        <v>41771</v>
      </c>
      <c r="O54" s="10">
        <v>234433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2"/>
      <c r="AA54" s="52"/>
      <c r="AB54" s="52"/>
      <c r="AC54" s="52"/>
    </row>
    <row r="55" spans="1:29" ht="14.25">
      <c r="A55" s="7">
        <v>42</v>
      </c>
      <c r="B55" s="11" t="s">
        <v>63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0">
        <v>0</v>
      </c>
      <c r="O55" s="10">
        <v>0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2"/>
      <c r="AA55" s="52"/>
      <c r="AB55" s="52"/>
      <c r="AC55" s="52"/>
    </row>
    <row r="56" spans="1:29" ht="14.25">
      <c r="A56" s="7">
        <v>43</v>
      </c>
      <c r="B56" s="11" t="s">
        <v>64</v>
      </c>
      <c r="C56" s="12">
        <v>79569</v>
      </c>
      <c r="D56" s="12">
        <v>99999</v>
      </c>
      <c r="E56" s="12">
        <v>22261</v>
      </c>
      <c r="F56" s="12">
        <v>287906</v>
      </c>
      <c r="G56" s="12">
        <v>280342</v>
      </c>
      <c r="H56" s="12">
        <v>324419</v>
      </c>
      <c r="I56" s="12">
        <v>343046</v>
      </c>
      <c r="J56" s="12">
        <v>458573</v>
      </c>
      <c r="K56" s="12">
        <v>320261</v>
      </c>
      <c r="L56" s="12">
        <v>411473</v>
      </c>
      <c r="M56" s="12">
        <v>484025</v>
      </c>
      <c r="N56" s="10">
        <v>516388</v>
      </c>
      <c r="O56" s="10">
        <v>580124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2"/>
      <c r="AA56" s="52"/>
      <c r="AB56" s="52"/>
      <c r="AC56" s="52"/>
    </row>
    <row r="57" spans="1:29" ht="14.25">
      <c r="A57" s="7">
        <v>44</v>
      </c>
      <c r="B57" s="11" t="s">
        <v>65</v>
      </c>
      <c r="C57" s="12">
        <f>SUM(C58:C59)</f>
        <v>1532762</v>
      </c>
      <c r="D57" s="12">
        <f aca="true" t="shared" si="9" ref="D57:Q57">SUM(D58:D59)</f>
        <v>1367875</v>
      </c>
      <c r="E57" s="12">
        <f t="shared" si="9"/>
        <v>1706813</v>
      </c>
      <c r="F57" s="12">
        <f t="shared" si="9"/>
        <v>1425075</v>
      </c>
      <c r="G57" s="12">
        <f t="shared" si="9"/>
        <v>1693696</v>
      </c>
      <c r="H57" s="12">
        <f t="shared" si="9"/>
        <v>1400785</v>
      </c>
      <c r="I57" s="12">
        <f t="shared" si="9"/>
        <v>1421978</v>
      </c>
      <c r="J57" s="12">
        <f t="shared" si="9"/>
        <v>2296670</v>
      </c>
      <c r="K57" s="12">
        <f t="shared" si="9"/>
        <v>2825768</v>
      </c>
      <c r="L57" s="12">
        <f t="shared" si="9"/>
        <v>3267560</v>
      </c>
      <c r="M57" s="12">
        <f t="shared" si="9"/>
        <v>2416649</v>
      </c>
      <c r="N57" s="10">
        <f t="shared" si="9"/>
        <v>2018322</v>
      </c>
      <c r="O57" s="10">
        <f t="shared" si="9"/>
        <v>2392761</v>
      </c>
      <c r="P57" s="10">
        <f t="shared" si="9"/>
        <v>0</v>
      </c>
      <c r="Q57" s="10">
        <f t="shared" si="9"/>
        <v>0</v>
      </c>
      <c r="R57" s="10"/>
      <c r="S57" s="10"/>
      <c r="T57" s="10"/>
      <c r="U57" s="10"/>
      <c r="V57" s="10"/>
      <c r="W57" s="10"/>
      <c r="X57" s="10"/>
      <c r="Y57" s="10"/>
      <c r="Z57" s="52"/>
      <c r="AA57" s="52"/>
      <c r="AB57" s="52"/>
      <c r="AC57" s="52"/>
    </row>
    <row r="58" spans="1:29" ht="14.25">
      <c r="A58" s="7">
        <v>45</v>
      </c>
      <c r="B58" s="11" t="s">
        <v>66</v>
      </c>
      <c r="C58" s="12">
        <v>437613</v>
      </c>
      <c r="D58" s="12">
        <v>368271</v>
      </c>
      <c r="E58" s="12">
        <v>423611</v>
      </c>
      <c r="F58" s="12">
        <v>313319</v>
      </c>
      <c r="G58" s="12">
        <v>464958</v>
      </c>
      <c r="H58" s="12">
        <v>95751</v>
      </c>
      <c r="I58" s="12">
        <v>21600</v>
      </c>
      <c r="J58" s="12">
        <v>943841</v>
      </c>
      <c r="K58" s="12">
        <v>1187370</v>
      </c>
      <c r="L58" s="12">
        <v>1724733</v>
      </c>
      <c r="M58" s="12">
        <v>880783</v>
      </c>
      <c r="N58" s="10">
        <v>612282</v>
      </c>
      <c r="O58" s="10">
        <v>872236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2"/>
      <c r="AA58" s="52"/>
      <c r="AB58" s="52"/>
      <c r="AC58" s="52"/>
    </row>
    <row r="59" spans="1:29" ht="15" thickBot="1">
      <c r="A59" s="7">
        <v>46</v>
      </c>
      <c r="B59" s="39" t="s">
        <v>67</v>
      </c>
      <c r="C59" s="40">
        <v>1095149</v>
      </c>
      <c r="D59" s="40">
        <v>999604</v>
      </c>
      <c r="E59" s="40">
        <v>1283202</v>
      </c>
      <c r="F59" s="40">
        <v>1111756</v>
      </c>
      <c r="G59" s="40">
        <v>1228738</v>
      </c>
      <c r="H59" s="40">
        <v>1305034</v>
      </c>
      <c r="I59" s="40">
        <v>1400378</v>
      </c>
      <c r="J59" s="40">
        <v>1352829</v>
      </c>
      <c r="K59" s="40">
        <v>1638398</v>
      </c>
      <c r="L59" s="40">
        <v>1542827</v>
      </c>
      <c r="M59" s="40">
        <v>1535866</v>
      </c>
      <c r="N59" s="23">
        <v>1406040</v>
      </c>
      <c r="O59" s="23">
        <v>1520525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59"/>
      <c r="AA59" s="59"/>
      <c r="AB59" s="59"/>
      <c r="AC59" s="59"/>
    </row>
    <row r="60" spans="1:29" ht="14.25">
      <c r="A60" s="7">
        <v>47</v>
      </c>
      <c r="B60" s="14" t="s">
        <v>68</v>
      </c>
      <c r="C60" s="15">
        <f>SUM(C61,C63:C65)</f>
        <v>317955</v>
      </c>
      <c r="D60" s="15">
        <f aca="true" t="shared" si="10" ref="D60:O60">SUM(D61,D63:D65)</f>
        <v>296878</v>
      </c>
      <c r="E60" s="15">
        <f t="shared" si="10"/>
        <v>352157</v>
      </c>
      <c r="F60" s="15">
        <f t="shared" si="10"/>
        <v>346138</v>
      </c>
      <c r="G60" s="15">
        <f t="shared" si="10"/>
        <v>511335</v>
      </c>
      <c r="H60" s="15">
        <f t="shared" si="10"/>
        <v>583411</v>
      </c>
      <c r="I60" s="15">
        <f t="shared" si="10"/>
        <v>2195117</v>
      </c>
      <c r="J60" s="15">
        <f t="shared" si="10"/>
        <v>2093326</v>
      </c>
      <c r="K60" s="15">
        <f t="shared" si="10"/>
        <v>2322910</v>
      </c>
      <c r="L60" s="15">
        <f t="shared" si="10"/>
        <v>1673056</v>
      </c>
      <c r="M60" s="15">
        <f t="shared" si="10"/>
        <v>1834193</v>
      </c>
      <c r="N60" s="24">
        <f t="shared" si="10"/>
        <v>778276</v>
      </c>
      <c r="O60" s="24">
        <f t="shared" si="10"/>
        <v>471571</v>
      </c>
      <c r="P60" s="24">
        <v>246193</v>
      </c>
      <c r="Q60" s="24">
        <v>180188</v>
      </c>
      <c r="R60" s="24">
        <v>177100</v>
      </c>
      <c r="S60" s="24">
        <v>185289</v>
      </c>
      <c r="T60" s="24">
        <v>563676</v>
      </c>
      <c r="U60" s="24">
        <v>258146</v>
      </c>
      <c r="V60" s="24">
        <v>12000477</v>
      </c>
      <c r="W60" s="24">
        <v>3432926</v>
      </c>
      <c r="X60" s="24">
        <v>218139</v>
      </c>
      <c r="Y60" s="24">
        <v>65955</v>
      </c>
      <c r="Z60" s="58">
        <v>91269</v>
      </c>
      <c r="AA60" s="58">
        <v>146889</v>
      </c>
      <c r="AB60" s="58">
        <v>2506249</v>
      </c>
      <c r="AC60" s="58">
        <v>205161</v>
      </c>
    </row>
    <row r="61" spans="1:29" ht="14.25">
      <c r="A61" s="7">
        <v>48</v>
      </c>
      <c r="B61" s="11" t="s">
        <v>69</v>
      </c>
      <c r="C61" s="12">
        <v>314158</v>
      </c>
      <c r="D61" s="12">
        <v>287437</v>
      </c>
      <c r="E61" s="12">
        <v>350998</v>
      </c>
      <c r="F61" s="12">
        <v>345510</v>
      </c>
      <c r="G61" s="12">
        <v>380241</v>
      </c>
      <c r="H61" s="12">
        <v>581810</v>
      </c>
      <c r="I61" s="12">
        <v>1000311</v>
      </c>
      <c r="J61" s="12">
        <v>2084852</v>
      </c>
      <c r="K61" s="12">
        <v>2314487</v>
      </c>
      <c r="L61" s="12">
        <v>1672051</v>
      </c>
      <c r="M61" s="12">
        <v>1151082</v>
      </c>
      <c r="N61" s="10">
        <v>778276</v>
      </c>
      <c r="O61" s="10">
        <v>470361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2"/>
      <c r="AA61" s="52"/>
      <c r="AB61" s="52"/>
      <c r="AC61" s="52"/>
    </row>
    <row r="62" spans="1:29" ht="14.25">
      <c r="A62" s="7">
        <v>49</v>
      </c>
      <c r="B62" s="11" t="s">
        <v>70</v>
      </c>
      <c r="C62" s="12">
        <f>SUM(C63:C65)</f>
        <v>3797</v>
      </c>
      <c r="D62" s="12">
        <f aca="true" t="shared" si="11" ref="D62:Q62">SUM(D63:D65)</f>
        <v>9441</v>
      </c>
      <c r="E62" s="12">
        <f t="shared" si="11"/>
        <v>1159</v>
      </c>
      <c r="F62" s="12">
        <f t="shared" si="11"/>
        <v>628</v>
      </c>
      <c r="G62" s="12">
        <f t="shared" si="11"/>
        <v>131094</v>
      </c>
      <c r="H62" s="12">
        <f t="shared" si="11"/>
        <v>1601</v>
      </c>
      <c r="I62" s="12">
        <v>1194806</v>
      </c>
      <c r="J62" s="12">
        <f t="shared" si="11"/>
        <v>8474</v>
      </c>
      <c r="K62" s="12">
        <f t="shared" si="11"/>
        <v>8423</v>
      </c>
      <c r="L62" s="12">
        <f t="shared" si="11"/>
        <v>1005</v>
      </c>
      <c r="M62" s="12">
        <v>683111</v>
      </c>
      <c r="N62" s="10">
        <f t="shared" si="11"/>
        <v>0</v>
      </c>
      <c r="O62" s="10">
        <v>1210</v>
      </c>
      <c r="P62" s="10">
        <f t="shared" si="11"/>
        <v>0</v>
      </c>
      <c r="Q62" s="10">
        <f t="shared" si="11"/>
        <v>0</v>
      </c>
      <c r="R62" s="10"/>
      <c r="S62" s="10"/>
      <c r="T62" s="10"/>
      <c r="U62" s="10"/>
      <c r="V62" s="10"/>
      <c r="W62" s="10"/>
      <c r="X62" s="10"/>
      <c r="Y62" s="10"/>
      <c r="Z62" s="52"/>
      <c r="AA62" s="52"/>
      <c r="AB62" s="52"/>
      <c r="AC62" s="52"/>
    </row>
    <row r="63" spans="1:29" ht="14.25">
      <c r="A63" s="7">
        <v>50</v>
      </c>
      <c r="B63" s="11" t="s">
        <v>71</v>
      </c>
      <c r="C63" s="12">
        <v>0</v>
      </c>
      <c r="D63" s="12">
        <v>0</v>
      </c>
      <c r="E63" s="12">
        <v>0</v>
      </c>
      <c r="F63" s="12">
        <v>21</v>
      </c>
      <c r="G63" s="12">
        <v>130175</v>
      </c>
      <c r="H63" s="12">
        <v>178</v>
      </c>
      <c r="I63" s="12">
        <v>1189940</v>
      </c>
      <c r="J63" s="12">
        <v>949</v>
      </c>
      <c r="K63" s="12">
        <v>5113</v>
      </c>
      <c r="L63" s="12">
        <v>0</v>
      </c>
      <c r="M63" s="12">
        <v>683111</v>
      </c>
      <c r="N63" s="10">
        <v>0</v>
      </c>
      <c r="O63" s="10">
        <v>1210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2"/>
      <c r="AA63" s="52"/>
      <c r="AB63" s="52"/>
      <c r="AC63" s="52"/>
    </row>
    <row r="64" spans="1:29" ht="14.25">
      <c r="A64" s="7">
        <v>51</v>
      </c>
      <c r="B64" s="11" t="s">
        <v>72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0">
        <v>0</v>
      </c>
      <c r="O64" s="10">
        <v>0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2"/>
      <c r="AA64" s="52"/>
      <c r="AB64" s="52"/>
      <c r="AC64" s="52"/>
    </row>
    <row r="65" spans="1:29" ht="15" thickBot="1">
      <c r="A65" s="7">
        <v>52</v>
      </c>
      <c r="B65" s="39" t="s">
        <v>73</v>
      </c>
      <c r="C65" s="40">
        <v>3797</v>
      </c>
      <c r="D65" s="40">
        <v>9441</v>
      </c>
      <c r="E65" s="40">
        <v>1159</v>
      </c>
      <c r="F65" s="40">
        <v>607</v>
      </c>
      <c r="G65" s="40">
        <v>919</v>
      </c>
      <c r="H65" s="40">
        <v>1423</v>
      </c>
      <c r="I65" s="40">
        <v>4866</v>
      </c>
      <c r="J65" s="40">
        <v>7525</v>
      </c>
      <c r="K65" s="40">
        <v>3310</v>
      </c>
      <c r="L65" s="40">
        <v>1005</v>
      </c>
      <c r="M65" s="40">
        <v>0</v>
      </c>
      <c r="N65" s="23">
        <v>0</v>
      </c>
      <c r="O65" s="23">
        <v>0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53"/>
      <c r="AA65" s="53"/>
      <c r="AB65" s="53"/>
      <c r="AC65" s="53"/>
    </row>
    <row r="66" spans="1:29" ht="15" thickBot="1">
      <c r="A66" s="7">
        <v>53</v>
      </c>
      <c r="B66" s="37" t="s">
        <v>74</v>
      </c>
      <c r="C66" s="38">
        <v>5500</v>
      </c>
      <c r="D66" s="38">
        <v>44350</v>
      </c>
      <c r="E66" s="38">
        <v>3960</v>
      </c>
      <c r="F66" s="38">
        <v>16302</v>
      </c>
      <c r="G66" s="38">
        <v>10361</v>
      </c>
      <c r="H66" s="38">
        <v>4381</v>
      </c>
      <c r="I66" s="38">
        <v>259700</v>
      </c>
      <c r="J66" s="38">
        <v>284610</v>
      </c>
      <c r="K66" s="38">
        <v>273580</v>
      </c>
      <c r="L66" s="38">
        <v>273875</v>
      </c>
      <c r="M66" s="38">
        <v>334636</v>
      </c>
      <c r="N66" s="17">
        <v>21017</v>
      </c>
      <c r="O66" s="17">
        <v>121625</v>
      </c>
      <c r="P66" s="17">
        <v>40833</v>
      </c>
      <c r="Q66" s="17">
        <v>22189</v>
      </c>
      <c r="R66" s="17">
        <v>18826</v>
      </c>
      <c r="S66" s="17">
        <v>13167</v>
      </c>
      <c r="T66" s="17">
        <v>48465</v>
      </c>
      <c r="U66" s="17">
        <v>1029249</v>
      </c>
      <c r="V66" s="17">
        <v>18990</v>
      </c>
      <c r="W66" s="17">
        <v>13418</v>
      </c>
      <c r="X66" s="17">
        <v>15110</v>
      </c>
      <c r="Y66" s="17">
        <v>18392</v>
      </c>
      <c r="Z66" s="63">
        <v>17052</v>
      </c>
      <c r="AA66" s="63">
        <v>14400</v>
      </c>
      <c r="AB66" s="63">
        <v>26934</v>
      </c>
      <c r="AC66" s="63">
        <v>16474</v>
      </c>
    </row>
    <row r="67" spans="1:31" ht="15" thickBot="1">
      <c r="A67" s="7">
        <v>54</v>
      </c>
      <c r="B67" s="37" t="s">
        <v>75</v>
      </c>
      <c r="C67" s="38">
        <v>211182</v>
      </c>
      <c r="D67" s="38">
        <v>70804</v>
      </c>
      <c r="E67" s="38">
        <v>67110</v>
      </c>
      <c r="F67" s="38">
        <v>106794</v>
      </c>
      <c r="G67" s="38">
        <v>1284298</v>
      </c>
      <c r="H67" s="38">
        <v>452665</v>
      </c>
      <c r="I67" s="38">
        <v>317068</v>
      </c>
      <c r="J67" s="38">
        <v>740006</v>
      </c>
      <c r="K67" s="38">
        <v>1090998</v>
      </c>
      <c r="L67" s="38">
        <v>3193755</v>
      </c>
      <c r="M67" s="38">
        <v>837793</v>
      </c>
      <c r="N67" s="17">
        <v>3948939</v>
      </c>
      <c r="O67" s="17">
        <v>440359</v>
      </c>
      <c r="P67" s="17">
        <v>413770</v>
      </c>
      <c r="Q67" s="17">
        <v>5251485</v>
      </c>
      <c r="R67" s="17">
        <v>4782670</v>
      </c>
      <c r="S67" s="17">
        <v>10174332</v>
      </c>
      <c r="T67" s="17">
        <v>4426104</v>
      </c>
      <c r="U67" s="17">
        <v>10695357</v>
      </c>
      <c r="V67" s="17">
        <v>11543355</v>
      </c>
      <c r="W67" s="17">
        <v>4371798</v>
      </c>
      <c r="X67" s="17">
        <v>1858103</v>
      </c>
      <c r="Y67" s="17">
        <v>491202</v>
      </c>
      <c r="Z67" s="63">
        <v>772493</v>
      </c>
      <c r="AA67" s="63">
        <v>1689928</v>
      </c>
      <c r="AB67" s="63">
        <v>1777283</v>
      </c>
      <c r="AC67" s="63">
        <v>6742751</v>
      </c>
      <c r="AD67" s="78">
        <v>4026637</v>
      </c>
      <c r="AE67" s="78">
        <v>6489608</v>
      </c>
    </row>
    <row r="68" spans="1:29" ht="14.25">
      <c r="A68" s="7">
        <v>55</v>
      </c>
      <c r="B68" s="42" t="s">
        <v>76</v>
      </c>
      <c r="C68" s="43">
        <v>1499271</v>
      </c>
      <c r="D68" s="43">
        <f aca="true" t="shared" si="12" ref="D68:O68">SUM(D69:D70)</f>
        <v>1543570</v>
      </c>
      <c r="E68" s="43">
        <f t="shared" si="12"/>
        <v>1652469</v>
      </c>
      <c r="F68" s="43">
        <f t="shared" si="12"/>
        <v>1381137</v>
      </c>
      <c r="G68" s="43">
        <f t="shared" si="12"/>
        <v>1351866</v>
      </c>
      <c r="H68" s="43">
        <f t="shared" si="12"/>
        <v>1393229</v>
      </c>
      <c r="I68" s="43">
        <f t="shared" si="12"/>
        <v>2225030</v>
      </c>
      <c r="J68" s="43">
        <f t="shared" si="12"/>
        <v>2547828</v>
      </c>
      <c r="K68" s="43">
        <f t="shared" si="12"/>
        <v>2433654</v>
      </c>
      <c r="L68" s="43">
        <f t="shared" si="12"/>
        <v>1777487</v>
      </c>
      <c r="M68" s="43">
        <f t="shared" si="12"/>
        <v>2123990</v>
      </c>
      <c r="N68" s="44">
        <f t="shared" si="12"/>
        <v>1521461</v>
      </c>
      <c r="O68" s="44">
        <f t="shared" si="12"/>
        <v>2075108</v>
      </c>
      <c r="P68" s="44">
        <v>2010921</v>
      </c>
      <c r="Q68" s="44">
        <v>1979135</v>
      </c>
      <c r="R68" s="44">
        <v>2288248</v>
      </c>
      <c r="S68" s="44">
        <v>3508097</v>
      </c>
      <c r="T68" s="44">
        <v>2712376</v>
      </c>
      <c r="U68" s="44">
        <v>2435565</v>
      </c>
      <c r="V68" s="44">
        <v>3061431</v>
      </c>
      <c r="W68" s="44">
        <v>1620768</v>
      </c>
      <c r="X68" s="44">
        <v>2520926</v>
      </c>
      <c r="Y68" s="44">
        <v>3710275</v>
      </c>
      <c r="Z68" s="64">
        <v>3170068</v>
      </c>
      <c r="AA68" s="64">
        <v>3735366</v>
      </c>
      <c r="AB68" s="64">
        <v>3155291</v>
      </c>
      <c r="AC68" s="64">
        <v>6912598</v>
      </c>
    </row>
    <row r="69" spans="1:29" ht="14.25">
      <c r="A69" s="7">
        <v>56</v>
      </c>
      <c r="B69" s="11" t="s">
        <v>77</v>
      </c>
      <c r="C69" s="12">
        <v>1156192</v>
      </c>
      <c r="D69" s="12">
        <v>1288757</v>
      </c>
      <c r="E69" s="12">
        <v>1160842</v>
      </c>
      <c r="F69" s="12">
        <v>994589</v>
      </c>
      <c r="G69" s="12">
        <v>1139902</v>
      </c>
      <c r="H69" s="12">
        <v>1220795</v>
      </c>
      <c r="I69" s="12">
        <v>1893013</v>
      </c>
      <c r="J69" s="12">
        <v>2507733</v>
      </c>
      <c r="K69" s="12">
        <v>2189773</v>
      </c>
      <c r="L69" s="12">
        <v>1717351</v>
      </c>
      <c r="M69" s="12">
        <v>2101901</v>
      </c>
      <c r="N69" s="10">
        <v>1479027</v>
      </c>
      <c r="O69" s="10">
        <v>2070526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2"/>
      <c r="AA69" s="52"/>
      <c r="AB69" s="52"/>
      <c r="AC69" s="52"/>
    </row>
    <row r="70" spans="1:29" ht="15" thickBot="1">
      <c r="A70" s="7">
        <v>57</v>
      </c>
      <c r="B70" s="39" t="s">
        <v>78</v>
      </c>
      <c r="C70" s="40">
        <v>343079</v>
      </c>
      <c r="D70" s="40">
        <v>254813</v>
      </c>
      <c r="E70" s="40">
        <v>491627</v>
      </c>
      <c r="F70" s="40">
        <v>386548</v>
      </c>
      <c r="G70" s="40">
        <v>211964</v>
      </c>
      <c r="H70" s="40">
        <v>172434</v>
      </c>
      <c r="I70" s="40">
        <v>332017</v>
      </c>
      <c r="J70" s="40">
        <v>40095</v>
      </c>
      <c r="K70" s="40">
        <v>243881</v>
      </c>
      <c r="L70" s="40">
        <v>60136</v>
      </c>
      <c r="M70" s="40">
        <v>22089</v>
      </c>
      <c r="N70" s="23">
        <v>42434</v>
      </c>
      <c r="O70" s="23">
        <v>4582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53"/>
      <c r="AA70" s="53"/>
      <c r="AB70" s="53"/>
      <c r="AC70" s="53"/>
    </row>
    <row r="71" spans="1:29" ht="14.25">
      <c r="A71" s="7">
        <v>58</v>
      </c>
      <c r="B71" s="14" t="s">
        <v>79</v>
      </c>
      <c r="C71" s="15">
        <f>SUM(C72:C74,C76:C78,C80:C81)</f>
        <v>2990980</v>
      </c>
      <c r="D71" s="15">
        <f aca="true" t="shared" si="13" ref="D71:O71">SUM(D72:D74,D76:D78,D80:D81)</f>
        <v>2618256</v>
      </c>
      <c r="E71" s="15">
        <f t="shared" si="13"/>
        <v>2431940</v>
      </c>
      <c r="F71" s="15">
        <f t="shared" si="13"/>
        <v>2807224</v>
      </c>
      <c r="G71" s="15">
        <f t="shared" si="13"/>
        <v>2917437</v>
      </c>
      <c r="H71" s="15">
        <f t="shared" si="13"/>
        <v>2711742</v>
      </c>
      <c r="I71" s="15">
        <f t="shared" si="13"/>
        <v>2990718</v>
      </c>
      <c r="J71" s="15">
        <f t="shared" si="13"/>
        <v>3214893</v>
      </c>
      <c r="K71" s="15">
        <f t="shared" si="13"/>
        <v>3544660</v>
      </c>
      <c r="L71" s="15">
        <f t="shared" si="13"/>
        <v>3862926</v>
      </c>
      <c r="M71" s="15">
        <f t="shared" si="13"/>
        <v>3612763</v>
      </c>
      <c r="N71" s="24">
        <f t="shared" si="13"/>
        <v>3242153</v>
      </c>
      <c r="O71" s="24">
        <f t="shared" si="13"/>
        <v>4263814</v>
      </c>
      <c r="P71" s="24">
        <v>3401719</v>
      </c>
      <c r="Q71" s="24">
        <v>3444429</v>
      </c>
      <c r="R71" s="24">
        <v>3879190</v>
      </c>
      <c r="S71" s="24">
        <v>3926349</v>
      </c>
      <c r="T71" s="24">
        <v>4037297</v>
      </c>
      <c r="U71" s="24">
        <v>3867341</v>
      </c>
      <c r="V71" s="24">
        <v>7074502</v>
      </c>
      <c r="W71" s="24">
        <v>2282690</v>
      </c>
      <c r="X71" s="24">
        <v>2489366</v>
      </c>
      <c r="Y71" s="24">
        <v>2630312</v>
      </c>
      <c r="Z71" s="58">
        <v>2765168</v>
      </c>
      <c r="AA71" s="58">
        <v>2407290</v>
      </c>
      <c r="AB71" s="58">
        <v>2473682</v>
      </c>
      <c r="AC71" s="58">
        <v>4672699</v>
      </c>
    </row>
    <row r="72" spans="1:29" ht="14.25">
      <c r="A72" s="7">
        <v>59</v>
      </c>
      <c r="B72" s="11" t="s">
        <v>80</v>
      </c>
      <c r="C72" s="12">
        <v>55326</v>
      </c>
      <c r="D72" s="12">
        <v>60158</v>
      </c>
      <c r="E72" s="12">
        <v>67856</v>
      </c>
      <c r="F72" s="12">
        <v>87783</v>
      </c>
      <c r="G72" s="12">
        <v>71798</v>
      </c>
      <c r="H72" s="12">
        <v>73829</v>
      </c>
      <c r="I72" s="12">
        <v>90140</v>
      </c>
      <c r="J72" s="12">
        <v>140258</v>
      </c>
      <c r="K72" s="12">
        <v>88966</v>
      </c>
      <c r="L72" s="12">
        <v>63899</v>
      </c>
      <c r="M72" s="12">
        <v>84013</v>
      </c>
      <c r="N72" s="10">
        <v>88077</v>
      </c>
      <c r="O72" s="10">
        <v>63413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52"/>
      <c r="AA72" s="52"/>
      <c r="AB72" s="52"/>
      <c r="AC72" s="52"/>
    </row>
    <row r="73" spans="1:29" ht="14.25">
      <c r="A73" s="7">
        <v>60</v>
      </c>
      <c r="B73" s="11" t="s">
        <v>81</v>
      </c>
      <c r="C73" s="12">
        <v>44314</v>
      </c>
      <c r="D73" s="12">
        <v>33969</v>
      </c>
      <c r="E73" s="12">
        <v>61454</v>
      </c>
      <c r="F73" s="12">
        <v>86837</v>
      </c>
      <c r="G73" s="12">
        <v>88778</v>
      </c>
      <c r="H73" s="12">
        <v>265733</v>
      </c>
      <c r="I73" s="12">
        <v>306423</v>
      </c>
      <c r="J73" s="12">
        <v>423025</v>
      </c>
      <c r="K73" s="12">
        <v>315377</v>
      </c>
      <c r="L73" s="12">
        <v>35691</v>
      </c>
      <c r="M73" s="12">
        <v>39150</v>
      </c>
      <c r="N73" s="10">
        <v>19963</v>
      </c>
      <c r="O73" s="10">
        <v>8296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52"/>
      <c r="AA73" s="52"/>
      <c r="AB73" s="52"/>
      <c r="AC73" s="52"/>
    </row>
    <row r="74" spans="1:29" ht="14.25">
      <c r="A74" s="7">
        <v>61</v>
      </c>
      <c r="B74" s="11" t="s">
        <v>82</v>
      </c>
      <c r="C74" s="12">
        <v>663645</v>
      </c>
      <c r="D74" s="12">
        <v>741559</v>
      </c>
      <c r="E74" s="12">
        <v>811449</v>
      </c>
      <c r="F74" s="12">
        <v>939912</v>
      </c>
      <c r="G74" s="12">
        <v>1119595</v>
      </c>
      <c r="H74" s="12">
        <v>1166565</v>
      </c>
      <c r="I74" s="12">
        <v>1490458</v>
      </c>
      <c r="J74" s="12">
        <v>1613356</v>
      </c>
      <c r="K74" s="12">
        <v>1816696</v>
      </c>
      <c r="L74" s="12">
        <v>2572459</v>
      </c>
      <c r="M74" s="12">
        <v>2586528</v>
      </c>
      <c r="N74" s="10">
        <v>2113314</v>
      </c>
      <c r="O74" s="10">
        <v>2971445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52"/>
      <c r="AA74" s="52"/>
      <c r="AB74" s="52"/>
      <c r="AC74" s="52"/>
    </row>
    <row r="75" spans="1:29" ht="14.25">
      <c r="A75" s="7">
        <v>62</v>
      </c>
      <c r="B75" s="11" t="s">
        <v>83</v>
      </c>
      <c r="C75" s="12">
        <v>1711464</v>
      </c>
      <c r="D75" s="12">
        <v>1211832</v>
      </c>
      <c r="E75" s="12">
        <v>983352</v>
      </c>
      <c r="F75" s="12">
        <f aca="true" t="shared" si="14" ref="F75:Q75">SUM(F76:F77)</f>
        <v>1054276</v>
      </c>
      <c r="G75" s="12">
        <f t="shared" si="14"/>
        <v>1023897</v>
      </c>
      <c r="H75" s="12">
        <f t="shared" si="14"/>
        <v>520009</v>
      </c>
      <c r="I75" s="12">
        <v>361501</v>
      </c>
      <c r="J75" s="12">
        <f t="shared" si="14"/>
        <v>169695</v>
      </c>
      <c r="K75" s="12">
        <v>236484</v>
      </c>
      <c r="L75" s="12">
        <f t="shared" si="14"/>
        <v>300378</v>
      </c>
      <c r="M75" s="12">
        <f t="shared" si="14"/>
        <v>219348</v>
      </c>
      <c r="N75" s="10">
        <f t="shared" si="14"/>
        <v>134954</v>
      </c>
      <c r="O75" s="10">
        <f t="shared" si="14"/>
        <v>115680</v>
      </c>
      <c r="P75" s="10">
        <f t="shared" si="14"/>
        <v>0</v>
      </c>
      <c r="Q75" s="10">
        <f t="shared" si="14"/>
        <v>0</v>
      </c>
      <c r="R75" s="10"/>
      <c r="S75" s="10"/>
      <c r="T75" s="10"/>
      <c r="U75" s="10"/>
      <c r="V75" s="10"/>
      <c r="W75" s="10"/>
      <c r="X75" s="10"/>
      <c r="Y75" s="10"/>
      <c r="Z75" s="52"/>
      <c r="AA75" s="52"/>
      <c r="AB75" s="52"/>
      <c r="AC75" s="52"/>
    </row>
    <row r="76" spans="1:29" ht="14.25">
      <c r="A76" s="7">
        <v>63</v>
      </c>
      <c r="B76" s="11" t="s">
        <v>84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0">
        <v>0</v>
      </c>
      <c r="O76" s="10">
        <v>0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52"/>
      <c r="AA76" s="52"/>
      <c r="AB76" s="52"/>
      <c r="AC76" s="52"/>
    </row>
    <row r="77" spans="1:29" ht="14.25">
      <c r="A77" s="7">
        <v>64</v>
      </c>
      <c r="B77" s="11" t="s">
        <v>85</v>
      </c>
      <c r="C77" s="12">
        <v>1711464</v>
      </c>
      <c r="D77" s="12">
        <v>1211832</v>
      </c>
      <c r="E77" s="12">
        <v>983352</v>
      </c>
      <c r="F77" s="12">
        <v>1054276</v>
      </c>
      <c r="G77" s="12">
        <v>1023897</v>
      </c>
      <c r="H77" s="12">
        <v>520009</v>
      </c>
      <c r="I77" s="12">
        <v>361501</v>
      </c>
      <c r="J77" s="12">
        <v>169695</v>
      </c>
      <c r="K77" s="12">
        <v>236484</v>
      </c>
      <c r="L77" s="12">
        <v>300378</v>
      </c>
      <c r="M77" s="12">
        <v>219348</v>
      </c>
      <c r="N77" s="10">
        <v>134954</v>
      </c>
      <c r="O77" s="10">
        <v>115680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52"/>
      <c r="AA77" s="52"/>
      <c r="AB77" s="52"/>
      <c r="AC77" s="52"/>
    </row>
    <row r="78" spans="1:29" ht="14.25">
      <c r="A78" s="7">
        <v>65</v>
      </c>
      <c r="B78" s="11" t="s">
        <v>86</v>
      </c>
      <c r="C78" s="12">
        <v>142170</v>
      </c>
      <c r="D78" s="12">
        <v>86200</v>
      </c>
      <c r="E78" s="12">
        <v>90000</v>
      </c>
      <c r="F78" s="12">
        <v>85217</v>
      </c>
      <c r="G78" s="12">
        <v>144031</v>
      </c>
      <c r="H78" s="12">
        <v>208838</v>
      </c>
      <c r="I78" s="12">
        <v>272353</v>
      </c>
      <c r="J78" s="12">
        <v>301202</v>
      </c>
      <c r="K78" s="12">
        <v>301202</v>
      </c>
      <c r="L78" s="12">
        <v>174921</v>
      </c>
      <c r="M78" s="12">
        <v>70000</v>
      </c>
      <c r="N78" s="10">
        <v>60000</v>
      </c>
      <c r="O78" s="10">
        <v>50000</v>
      </c>
      <c r="P78" s="10">
        <v>40000</v>
      </c>
      <c r="Q78" s="10"/>
      <c r="R78" s="10"/>
      <c r="S78" s="10"/>
      <c r="T78" s="10"/>
      <c r="U78" s="10"/>
      <c r="V78" s="10"/>
      <c r="W78" s="10"/>
      <c r="X78" s="10"/>
      <c r="Y78" s="10"/>
      <c r="Z78" s="52"/>
      <c r="AA78" s="52"/>
      <c r="AB78" s="52"/>
      <c r="AC78" s="52"/>
    </row>
    <row r="79" spans="1:29" ht="14.25">
      <c r="A79" s="7">
        <v>66</v>
      </c>
      <c r="B79" s="11" t="s">
        <v>87</v>
      </c>
      <c r="C79" s="12">
        <v>374061</v>
      </c>
      <c r="D79" s="12">
        <f aca="true" t="shared" si="15" ref="D79:Q79">SUM(D80:D81)</f>
        <v>484538</v>
      </c>
      <c r="E79" s="12">
        <v>417829</v>
      </c>
      <c r="F79" s="12">
        <f t="shared" si="15"/>
        <v>553199</v>
      </c>
      <c r="G79" s="12">
        <v>469338</v>
      </c>
      <c r="H79" s="12">
        <f t="shared" si="15"/>
        <v>476768</v>
      </c>
      <c r="I79" s="12">
        <f t="shared" si="15"/>
        <v>469843</v>
      </c>
      <c r="J79" s="12">
        <f t="shared" si="15"/>
        <v>567357</v>
      </c>
      <c r="K79" s="12">
        <f t="shared" si="15"/>
        <v>785935</v>
      </c>
      <c r="L79" s="12">
        <f t="shared" si="15"/>
        <v>715578</v>
      </c>
      <c r="M79" s="12">
        <f t="shared" si="15"/>
        <v>613724</v>
      </c>
      <c r="N79" s="10">
        <f t="shared" si="15"/>
        <v>825845</v>
      </c>
      <c r="O79" s="10">
        <v>1054980</v>
      </c>
      <c r="P79" s="10">
        <f t="shared" si="15"/>
        <v>0</v>
      </c>
      <c r="Q79" s="10">
        <f t="shared" si="15"/>
        <v>0</v>
      </c>
      <c r="R79" s="10"/>
      <c r="S79" s="10"/>
      <c r="T79" s="10"/>
      <c r="U79" s="10"/>
      <c r="V79" s="10"/>
      <c r="W79" s="10"/>
      <c r="X79" s="10"/>
      <c r="Y79" s="10"/>
      <c r="Z79" s="52"/>
      <c r="AA79" s="52"/>
      <c r="AB79" s="52"/>
      <c r="AC79" s="52"/>
    </row>
    <row r="80" spans="1:29" ht="14.25">
      <c r="A80" s="7">
        <v>67</v>
      </c>
      <c r="B80" s="11" t="s">
        <v>88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/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0">
        <v>0</v>
      </c>
      <c r="O80" s="10">
        <v>0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52"/>
      <c r="AA80" s="52"/>
      <c r="AB80" s="52"/>
      <c r="AC80" s="52"/>
    </row>
    <row r="81" spans="1:29" ht="15" thickBot="1">
      <c r="A81" s="7">
        <v>68</v>
      </c>
      <c r="B81" s="11" t="s">
        <v>67</v>
      </c>
      <c r="C81" s="12">
        <v>374061</v>
      </c>
      <c r="D81" s="12">
        <v>484538</v>
      </c>
      <c r="E81" s="12">
        <v>417829</v>
      </c>
      <c r="F81" s="12">
        <v>553199</v>
      </c>
      <c r="G81" s="12">
        <v>469338</v>
      </c>
      <c r="H81" s="12">
        <v>476768</v>
      </c>
      <c r="I81" s="12">
        <v>469843</v>
      </c>
      <c r="J81" s="12">
        <v>567357</v>
      </c>
      <c r="K81" s="12">
        <v>785935</v>
      </c>
      <c r="L81" s="12">
        <v>715578</v>
      </c>
      <c r="M81" s="12">
        <v>613724</v>
      </c>
      <c r="N81" s="10">
        <v>825845</v>
      </c>
      <c r="O81" s="10">
        <v>1054980</v>
      </c>
      <c r="P81" s="19"/>
      <c r="Q81" s="23"/>
      <c r="R81" s="25"/>
      <c r="S81" s="23"/>
      <c r="T81" s="23"/>
      <c r="U81" s="23"/>
      <c r="V81" s="23"/>
      <c r="W81" s="23"/>
      <c r="X81" s="23"/>
      <c r="Y81" s="23"/>
      <c r="Z81" s="53"/>
      <c r="AA81" s="53"/>
      <c r="AB81" s="53"/>
      <c r="AC81" s="53"/>
    </row>
    <row r="82" spans="1:29" ht="15.75" thickBot="1" thickTop="1">
      <c r="A82" s="7">
        <v>69</v>
      </c>
      <c r="B82" s="8" t="s">
        <v>89</v>
      </c>
      <c r="C82" s="9">
        <v>7735300</v>
      </c>
      <c r="D82" s="9">
        <v>3118600</v>
      </c>
      <c r="E82" s="9">
        <v>2042000</v>
      </c>
      <c r="F82" s="9">
        <v>3916000</v>
      </c>
      <c r="G82" s="9">
        <v>1237000</v>
      </c>
      <c r="H82" s="9">
        <v>1728000</v>
      </c>
      <c r="I82" s="9">
        <v>2503000</v>
      </c>
      <c r="J82" s="9">
        <v>1802000</v>
      </c>
      <c r="K82" s="9">
        <v>9653000</v>
      </c>
      <c r="L82" s="9">
        <v>12790000</v>
      </c>
      <c r="M82" s="9">
        <v>6900300</v>
      </c>
      <c r="N82" s="9">
        <v>11414900</v>
      </c>
      <c r="O82" s="9">
        <v>10772000</v>
      </c>
      <c r="P82" s="9">
        <v>10022400</v>
      </c>
      <c r="Q82" s="26">
        <v>16183100</v>
      </c>
      <c r="R82" s="27">
        <v>11354200</v>
      </c>
      <c r="S82" s="17">
        <v>23316100</v>
      </c>
      <c r="T82" s="17">
        <v>17082200</v>
      </c>
      <c r="U82" s="17">
        <v>11446884</v>
      </c>
      <c r="V82" s="17">
        <v>5597616</v>
      </c>
      <c r="W82" s="17">
        <v>6271800</v>
      </c>
      <c r="X82" s="17">
        <v>2690800</v>
      </c>
      <c r="Y82" s="17">
        <v>5957300</v>
      </c>
      <c r="Z82" s="63">
        <v>6260000</v>
      </c>
      <c r="AA82" s="63">
        <v>650000</v>
      </c>
      <c r="AB82" s="63">
        <v>3579000</v>
      </c>
      <c r="AC82" s="63">
        <v>1662</v>
      </c>
    </row>
    <row r="83" spans="1:29" ht="15.75" thickBot="1" thickTop="1">
      <c r="A83" s="7"/>
      <c r="B83" s="13" t="s">
        <v>90</v>
      </c>
      <c r="C83" s="9">
        <f aca="true" t="shared" si="16" ref="C83:M83">C82+C71+C68+C67+C66+C60+C47+C35+C32+C25+C22</f>
        <v>19901481</v>
      </c>
      <c r="D83" s="9">
        <f t="shared" si="16"/>
        <v>15096973</v>
      </c>
      <c r="E83" s="9">
        <f t="shared" si="16"/>
        <v>14233525</v>
      </c>
      <c r="F83" s="9">
        <f t="shared" si="16"/>
        <v>16454155</v>
      </c>
      <c r="G83" s="9">
        <f t="shared" si="16"/>
        <v>15585096</v>
      </c>
      <c r="H83" s="9">
        <f t="shared" si="16"/>
        <v>14984750</v>
      </c>
      <c r="I83" s="9">
        <f t="shared" si="16"/>
        <v>19877629</v>
      </c>
      <c r="J83" s="9">
        <f t="shared" si="16"/>
        <v>20849009</v>
      </c>
      <c r="K83" s="9">
        <f t="shared" si="16"/>
        <v>30867656</v>
      </c>
      <c r="L83" s="9">
        <f t="shared" si="16"/>
        <v>35778447</v>
      </c>
      <c r="M83" s="9">
        <f t="shared" si="16"/>
        <v>27791593</v>
      </c>
      <c r="N83" s="9">
        <f>N82+N71+N68+N67+N66+N60+N47+N35+N32+N25+N22</f>
        <v>32641896</v>
      </c>
      <c r="O83" s="9">
        <f>O82+O71+O68+O67+O66+O60+O47+O35+O32+O25+O22</f>
        <v>29939924</v>
      </c>
      <c r="P83" s="9">
        <f>P82+P71+P68+P67+P66+P60+P47+P35+P32+P25+P22</f>
        <v>28090179</v>
      </c>
      <c r="Q83" s="26">
        <v>41453777</v>
      </c>
      <c r="R83" s="27">
        <v>38228969</v>
      </c>
      <c r="S83" s="26">
        <v>60636922</v>
      </c>
      <c r="T83" s="26">
        <v>45417119</v>
      </c>
      <c r="U83" s="26">
        <v>44576790</v>
      </c>
      <c r="V83" s="26">
        <v>52659463</v>
      </c>
      <c r="W83" s="26">
        <v>32352676</v>
      </c>
      <c r="X83" s="26">
        <v>23858825</v>
      </c>
      <c r="Y83" s="26">
        <v>28390912</v>
      </c>
      <c r="Z83" s="54">
        <f>SUM(Z22:Z82)</f>
        <v>27077587</v>
      </c>
      <c r="AA83" s="72">
        <v>23385968</v>
      </c>
      <c r="AB83" s="72">
        <v>32474061</v>
      </c>
      <c r="AC83" s="72">
        <v>25938914</v>
      </c>
    </row>
    <row r="84" spans="1:29" ht="15" thickBot="1">
      <c r="A84" s="7"/>
      <c r="B84" s="16" t="s">
        <v>91</v>
      </c>
      <c r="C84" s="17">
        <f aca="true" t="shared" si="17" ref="C84:P84">C6+C7+C12+C15+C17+C20+C22+C25+C32+C35+C47+C60+C66+C67+C68+C71+C82</f>
        <v>48301269</v>
      </c>
      <c r="D84" s="17">
        <f t="shared" si="17"/>
        <v>46990093</v>
      </c>
      <c r="E84" s="17">
        <f t="shared" si="17"/>
        <v>48161174</v>
      </c>
      <c r="F84" s="17">
        <f t="shared" si="17"/>
        <v>53270554</v>
      </c>
      <c r="G84" s="17">
        <f t="shared" si="17"/>
        <v>64187239</v>
      </c>
      <c r="H84" s="17">
        <f t="shared" si="17"/>
        <v>64758713</v>
      </c>
      <c r="I84" s="17">
        <f t="shared" si="17"/>
        <v>73922657</v>
      </c>
      <c r="J84" s="17">
        <f t="shared" si="17"/>
        <v>76401959</v>
      </c>
      <c r="K84" s="17">
        <f t="shared" si="17"/>
        <v>87401453</v>
      </c>
      <c r="L84" s="17">
        <f t="shared" si="17"/>
        <v>93510858</v>
      </c>
      <c r="M84" s="17">
        <f t="shared" si="17"/>
        <v>80639040</v>
      </c>
      <c r="N84" s="17">
        <f t="shared" si="17"/>
        <v>80376543</v>
      </c>
      <c r="O84" s="17">
        <f t="shared" si="17"/>
        <v>80208815</v>
      </c>
      <c r="P84" s="20">
        <f t="shared" si="17"/>
        <v>78672672</v>
      </c>
      <c r="Q84" s="22">
        <v>95003265</v>
      </c>
      <c r="R84" s="21">
        <v>94055260</v>
      </c>
      <c r="S84" s="17">
        <v>114552285</v>
      </c>
      <c r="T84" s="18">
        <v>107643175</v>
      </c>
      <c r="U84" s="18">
        <v>108019911</v>
      </c>
      <c r="V84" s="18">
        <v>109844890</v>
      </c>
      <c r="W84" s="18">
        <v>92927295</v>
      </c>
      <c r="X84" s="18">
        <v>82352323</v>
      </c>
      <c r="Y84" s="18">
        <v>90742488</v>
      </c>
      <c r="Z84" s="66">
        <v>95260265</v>
      </c>
      <c r="AA84" s="66">
        <v>93626145</v>
      </c>
      <c r="AB84" s="66">
        <v>102588305</v>
      </c>
      <c r="AC84" s="66">
        <v>95226453</v>
      </c>
    </row>
    <row r="86" spans="1:23" ht="14.25">
      <c r="A86" s="7"/>
      <c r="B86" s="7" t="s">
        <v>92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4.25">
      <c r="A88" s="7"/>
      <c r="B88" s="7" t="s">
        <v>93</v>
      </c>
      <c r="C88" s="7" t="s">
        <v>94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4.25">
      <c r="A89" s="7"/>
      <c r="B89" s="7"/>
      <c r="C89" s="7" t="s">
        <v>95</v>
      </c>
      <c r="D89" s="7" t="s">
        <v>96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f>17082200-5675100</f>
        <v>11407100</v>
      </c>
      <c r="Q90" s="7"/>
      <c r="R90" s="7"/>
      <c r="S90" s="7"/>
      <c r="T90" s="7"/>
      <c r="U90" s="7"/>
      <c r="V90" s="7"/>
      <c r="W90" s="7"/>
    </row>
    <row r="91" spans="1:23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2011-02-21T10:15:22Z</cp:lastPrinted>
  <dcterms:created xsi:type="dcterms:W3CDTF">1997-08-20T15:24:09Z</dcterms:created>
  <dcterms:modified xsi:type="dcterms:W3CDTF">2011-03-13T03:03:51Z</dcterms:modified>
  <cp:category/>
  <cp:version/>
  <cp:contentType/>
  <cp:contentStatus/>
</cp:coreProperties>
</file>